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B企画部\B財政課\01財政係\起債\財政課\⑤公営企業\03　県通知・照会\R5\6.1.16 公営企業に係る経営比較分析表（令和4年度決算）の分析について\④確認・修正依頼\6.2.16　回答\"/>
    </mc:Choice>
  </mc:AlternateContent>
  <workbookProtection workbookAlgorithmName="SHA-512" workbookHashValue="RTA8fH0cEINyED6FGmGBy8gAlljpUoD7c+y5VuQcgqp1+rGCfkFSQmc242mB+81fltwkPUUUZjkyn7TPnDnROg==" workbookSaltValue="7nnXZwQDpadXLn6KJ8WQ6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MA30" i="4"/>
  <c r="IT76" i="4"/>
  <c r="CS51" i="4"/>
  <c r="HJ30" i="4"/>
  <c r="CS30" i="4"/>
  <c r="BZ76" i="4"/>
  <c r="MA51" i="4"/>
  <c r="HJ51" i="4"/>
  <c r="C11" i="5"/>
  <c r="D11" i="5"/>
  <c r="E11" i="5"/>
  <c r="B11" i="5"/>
  <c r="LH51" i="4" l="1"/>
  <c r="BK76" i="4"/>
  <c r="LT76" i="4"/>
  <c r="GQ51" i="4"/>
  <c r="LH30" i="4"/>
  <c r="BZ51" i="4"/>
  <c r="BZ30" i="4"/>
  <c r="IE76" i="4"/>
  <c r="GQ30" i="4"/>
  <c r="HP76" i="4"/>
  <c r="AV76" i="4"/>
  <c r="KO51" i="4"/>
  <c r="KO30" i="4"/>
  <c r="BG30" i="4"/>
  <c r="LE76" i="4"/>
  <c r="FX51" i="4"/>
  <c r="BG51" i="4"/>
  <c r="FX30" i="4"/>
  <c r="KP76" i="4"/>
  <c r="FE51" i="4"/>
  <c r="JV30" i="4"/>
  <c r="HA76" i="4"/>
  <c r="AN30" i="4"/>
  <c r="AG76" i="4"/>
  <c r="JV51" i="4"/>
  <c r="AN51" i="4"/>
  <c r="FE30" i="4"/>
  <c r="R76" i="4"/>
  <c r="JC30" i="4"/>
  <c r="KA76" i="4"/>
  <c r="EL51" i="4"/>
  <c r="GL76" i="4"/>
  <c r="U51" i="4"/>
  <c r="EL30" i="4"/>
  <c r="U30" i="4"/>
  <c r="JC51"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<sst xmlns="http://schemas.openxmlformats.org/spreadsheetml/2006/main" count="278" uniqueCount="141">
  <si>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</si>
  <si>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</si>
  <si>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</si>
  <si>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</si>
  <si>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</si>
  <si>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</si>
  <si>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</si>
  <si>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</si>
  <si>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</si>
  <si>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</si>
  <si>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</si>
  <si>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</si>
  <si>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</si>
  <si>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</si>
  <si>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</si>
  <si>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</si>
  <si>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</si>
  <si>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</si>
  <si>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</si>
  <si>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</si>
  <si>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</si>
  <si>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</si>
  <si>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</si>
  <si>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</si>
  <si>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</si>
  <si>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</si>
  <si>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</si>
  <si>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</si>
  <si>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</si>
  <si>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</si>
  <si>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</si>
  <si>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</si>
  <si>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</si>
  <si>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</si>
  <si>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</si>
  <si>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</si>
  <si>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</si>
  <si>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</si>
  <si>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</si>
  <si>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</si>
  <si>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</si>
  <si>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</si>
  <si>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</si>
  <si>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</si>
  <si>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</si>
  <si>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</si>
  <si>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</si>
  <si>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</si>
  <si>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</si>
  <si>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</si>
  <si>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</si>
  <si>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</si>
  <si>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</si>
  <si>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</si>
  <si>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</si>
  <si>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</si>
  <si>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</si>
  <si>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</si>
  <si>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</si>
  <si>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</si>
  <si>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</si>
  <si>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</si>
  <si>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</si>
  <si>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</si>
  <si>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</si>
  <si>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</si>
  <si>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</si>
  <si>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</si>
  <si>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</si>
  <si>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</si>
  <si>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</si>
  <si>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</si>
  <si>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</si>
  <si>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</si>
  <si>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</si>
  <si>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</si>
  <si>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</si>
  <si>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</si>
  <si>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</si>
  <si>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</si>
  <si>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</si>
  <si>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</si>
  <si>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</si>
  <si>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</si>
  <si>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</si>
  <si>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</si>
  <si>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</si>
  <si>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</si>
  <si>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</si>
  <si>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</si>
  <si>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</si>
  <si>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</si>
  <si>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</si>
  <si>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</si>
  <si>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</si>
  <si>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</si>
  <si>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</si>
  <si>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</si>
  <si>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</si>
  <si>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</si>
  <si>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</si>
  <si>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</si>
  <si>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</si>
  <si>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</si>
  <si>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</si>
  <si>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当該値(N-1)</t>
    <phoneticPr fontId="5"/>
  </si>
  <si>
    <t>当該値(N-4)</t>
    <phoneticPr fontId="5"/>
  </si>
  <si>
    <t>当該値(N-3)</t>
    <phoneticPr fontId="5"/>
  </si>
  <si>
    <t>当該値(N-1)</t>
    <phoneticPr fontId="5"/>
  </si>
  <si>
    <t>当該値(N-2)</t>
    <phoneticPr fontId="5"/>
  </si>
  <si>
    <t>当該値(N)</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</si>
  <si>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</si>
  <si>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</si>
  <si>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</si>
  <si>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</si>
  <si>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</si>
  <si>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</si>
  <si>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</si>
  <si>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</si>
  <si>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</si>
  <si>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諏訪市</t>
  </si>
  <si>
    <t>諏訪市営駅前駐車場</t>
  </si>
  <si>
    <t>法非適用</t>
  </si>
  <si>
    <t>駐車場整備事業</t>
  </si>
  <si>
    <t>-</t>
  </si>
  <si>
    <t>Ａ１Ｂ１</t>
  </si>
  <si>
    <t>非設置</t>
  </si>
  <si>
    <t>該当数値なし</t>
  </si>
  <si>
    <t>届出駐車場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</si>
  <si>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</si>
  <si>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</si>
  <si>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</si>
  <si>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</si>
  <si>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</si>
  <si>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</si>
  <si>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</si>
  <si>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</si>
  <si>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２年度より始まった新型コロナウイルス感染症の影響により人流が抑制され続け、駐車場利用者の減少とともにコロナ禍前に比して料金収入が大幅に減少した（利用者、収入ともに約４割の減）。これに対し、前年度繰越金によって実質収支は黒字を維持してきたものの、令和４年度は一般会計からの繰り入れを行った。
　しかしながら、令和５年５月からの新型コロナウイルス５類への移行により客足が戻ってくると想定されるので、今後の動向を注視する。</t>
    <rPh sb="8" eb="9">
      <t>ハジ</t>
    </rPh>
    <rPh sb="37" eb="38">
      <t>ツヅ</t>
    </rPh>
    <rPh sb="56" eb="57">
      <t>カ</t>
    </rPh>
    <rPh sb="57" eb="58">
      <t>マエ</t>
    </rPh>
    <rPh sb="59" eb="60">
      <t>ヒ</t>
    </rPh>
    <rPh sb="94" eb="95">
      <t>タイ</t>
    </rPh>
    <rPh sb="125" eb="127">
      <t>レイワ</t>
    </rPh>
    <rPh sb="128" eb="130">
      <t>ネンド</t>
    </rPh>
    <rPh sb="131" eb="133">
      <t>イッパン</t>
    </rPh>
    <rPh sb="133" eb="135">
      <t>カイケイ</t>
    </rPh>
    <rPh sb="138" eb="139">
      <t>ク</t>
    </rPh>
    <rPh sb="140" eb="141">
      <t>イ</t>
    </rPh>
    <rPh sb="143" eb="144">
      <t>オコナ</t>
    </rPh>
    <rPh sb="156" eb="158">
      <t>レイワ</t>
    </rPh>
    <rPh sb="159" eb="160">
      <t>ネン</t>
    </rPh>
    <rPh sb="165" eb="167">
      <t>シンガタ</t>
    </rPh>
    <rPh sb="175" eb="176">
      <t>ルイ</t>
    </rPh>
    <rPh sb="178" eb="180">
      <t>イコウ</t>
    </rPh>
    <rPh sb="183" eb="185">
      <t>キャクアシ</t>
    </rPh>
    <rPh sb="186" eb="187">
      <t>モド</t>
    </rPh>
    <rPh sb="192" eb="194">
      <t>ソウテイ</t>
    </rPh>
    <phoneticPr fontId="5"/>
  </si>
  <si>
    <t>　建設後３０年経過していることもあり、各設備の大規模な修繕のため今後１０年間で約１億円の設備投資が必要となることは、以前から見込まれている所である。実施に際しては一般会計からの繰入れが必要となるため、個別施設計画等に基づき、今後の修繕箇所、改修箇所について検討を行う。</t>
    <rPh sb="58" eb="60">
      <t>イゼン</t>
    </rPh>
    <rPh sb="69" eb="70">
      <t>トコロ</t>
    </rPh>
    <phoneticPr fontId="5"/>
  </si>
  <si>
    <t>　駐車場の老朽化については、竣工から３０年を経過することもあり、傷んだ建物及び設備に対応する必要がある。多額の費用が予想されることから、修繕更新を計画的に実施するよう検討をしていかなければならない。個別施設計画等に基づき、一般会計からの繰入れも含めた検討を行っていく必要がある。
　利用者の増については、５類移行後の利用者がどの位増加するのか、そしてコロナ禍以前の水準まで戻るのかを観察していく必要がある。</t>
    <rPh sb="1" eb="4">
      <t>チュウシャジョウ</t>
    </rPh>
    <rPh sb="5" eb="8">
      <t>ロウキュウカ</t>
    </rPh>
    <rPh sb="14" eb="16">
      <t>シュンコウ</t>
    </rPh>
    <rPh sb="20" eb="21">
      <t>ネン</t>
    </rPh>
    <rPh sb="22" eb="24">
      <t>ケイカ</t>
    </rPh>
    <rPh sb="32" eb="33">
      <t>イタ</t>
    </rPh>
    <rPh sb="35" eb="37">
      <t>タテモノ</t>
    </rPh>
    <rPh sb="37" eb="38">
      <t>オヨ</t>
    </rPh>
    <rPh sb="39" eb="41">
      <t>セツビ</t>
    </rPh>
    <rPh sb="42" eb="44">
      <t>タイオウ</t>
    </rPh>
    <rPh sb="46" eb="48">
      <t>ヒツヨウ</t>
    </rPh>
    <rPh sb="52" eb="54">
      <t>タガク</t>
    </rPh>
    <rPh sb="55" eb="57">
      <t>ヒヨウ</t>
    </rPh>
    <rPh sb="58" eb="60">
      <t>ヨソウ</t>
    </rPh>
    <rPh sb="83" eb="85">
      <t>ケントウ</t>
    </rPh>
    <rPh sb="133" eb="135">
      <t>ヒツヨウ</t>
    </rPh>
    <rPh sb="141" eb="144">
      <t>リヨウシャ</t>
    </rPh>
    <rPh sb="145" eb="146">
      <t>ゾウ</t>
    </rPh>
    <rPh sb="153" eb="154">
      <t>ルイ</t>
    </rPh>
    <rPh sb="154" eb="156">
      <t>イコウ</t>
    </rPh>
    <rPh sb="156" eb="157">
      <t>ゴ</t>
    </rPh>
    <rPh sb="158" eb="161">
      <t>リヨウシャ</t>
    </rPh>
    <rPh sb="164" eb="165">
      <t>クライ</t>
    </rPh>
    <rPh sb="165" eb="167">
      <t>ゾウカ</t>
    </rPh>
    <rPh sb="178" eb="179">
      <t>カ</t>
    </rPh>
    <rPh sb="179" eb="181">
      <t>イゼン</t>
    </rPh>
    <rPh sb="182" eb="184">
      <t>スイジュン</t>
    </rPh>
    <rPh sb="186" eb="187">
      <t>モド</t>
    </rPh>
    <rPh sb="191" eb="193">
      <t>カンサツ</t>
    </rPh>
    <rPh sb="197" eb="199">
      <t>ヒツヨウ</t>
    </rPh>
    <phoneticPr fontId="5"/>
  </si>
  <si>
    <t>　駐車料金３時間無料の継続、市民会館前駐車場閉鎖（平成29年度）等の影響により稼働率は上昇傾向にあったが、新型コロナウイルス感染症の影響による利用者の減少に起因して、令和元年度から令和２年度にかけて当該値は大幅に減少し、所謂コロナ禍の延長により利用者数が低いまま横ばい状態が続いている。しかしながら、昨年度から稼働率の回復が若干見られること、５類への移行による利用者の増加を期待し、状況を観察することとする。</t>
    <rPh sb="110" eb="112">
      <t>イワユル</t>
    </rPh>
    <rPh sb="115" eb="116">
      <t>カ</t>
    </rPh>
    <rPh sb="117" eb="119">
      <t>エンチョウ</t>
    </rPh>
    <rPh sb="122" eb="125">
      <t>リヨウシャ</t>
    </rPh>
    <rPh sb="125" eb="126">
      <t>スウ</t>
    </rPh>
    <rPh sb="127" eb="128">
      <t>ヒク</t>
    </rPh>
    <rPh sb="131" eb="132">
      <t>ヨコ</t>
    </rPh>
    <rPh sb="134" eb="136">
      <t>ジョウタイ</t>
    </rPh>
    <rPh sb="137" eb="138">
      <t>ツヅ</t>
    </rPh>
    <rPh sb="150" eb="153">
      <t>サクネンド</t>
    </rPh>
    <rPh sb="155" eb="157">
      <t>カドウ</t>
    </rPh>
    <rPh sb="157" eb="158">
      <t>リツ</t>
    </rPh>
    <rPh sb="159" eb="161">
      <t>カイフク</t>
    </rPh>
    <rPh sb="162" eb="164">
      <t>ジャッカン</t>
    </rPh>
    <rPh sb="164" eb="165">
      <t>ミ</t>
    </rPh>
    <rPh sb="172" eb="173">
      <t>ルイ</t>
    </rPh>
    <rPh sb="175" eb="177">
      <t>イコウ</t>
    </rPh>
    <rPh sb="180" eb="183">
      <t>リヨウシャ</t>
    </rPh>
    <rPh sb="184" eb="186">
      <t>ゾウカ</t>
    </rPh>
    <rPh sb="187" eb="189">
      <t>キタイ</t>
    </rPh>
    <rPh sb="191" eb="193">
      <t>ジョウキョウ</t>
    </rPh>
    <rPh sb="194" eb="196">
      <t>カンサツ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</si>
</sst>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89.3</c:v>
                </c:pt>
                <c:pt idx="1">
                  <c:v>133.80000000000001</c:v>
                </c:pt>
                <c:pt idx="2">
                  <c:v>85.8</c:v>
                </c:pt>
                <c:pt idx="3">
                  <c:v>84</c:v>
                </c:pt>
                <c:pt idx="4">
                  <c:v>95.6</c:v>
                </c:pt>
              </c:numCache>
            </c:numRef>
          </c:val>
          <c:extLst>
            <c:ext xmlns:c16="http://schemas.microsoft.com/office/drawing/2014/chart" uri="{C3380CC4-5D6E-409C-BE32-E72D297353CC}">
              <c16:uniqueId val="{00000000-F543-44F3-A7B5-F69977E58D7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F543-44F3-A7B5-F69977E58D7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459-4051-B0B2-52500F26866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D459-4051-B0B2-52500F26866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7A9-4FEC-887C-A7E1F92AA8A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7A9-4FEC-887C-A7E1F92AA8A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825-4B05-80E7-144A3B180CD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825-4B05-80E7-144A3B180CD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22</c:v>
                </c:pt>
                <c:pt idx="1">
                  <c:v>0</c:v>
                </c:pt>
                <c:pt idx="2">
                  <c:v>0</c:v>
                </c:pt>
                <c:pt idx="3">
                  <c:v>0</c:v>
                </c:pt>
                <c:pt idx="4">
                  <c:v>0.4</c:v>
                </c:pt>
              </c:numCache>
            </c:numRef>
          </c:val>
          <c:extLst>
            <c:ext xmlns:c16="http://schemas.microsoft.com/office/drawing/2014/chart" uri="{C3380CC4-5D6E-409C-BE32-E72D297353CC}">
              <c16:uniqueId val="{00000000-7B8C-4BE8-8B2D-6A706033FF0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7B8C-4BE8-8B2D-6A706033FF0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37</c:v>
                </c:pt>
                <c:pt idx="1">
                  <c:v>0</c:v>
                </c:pt>
                <c:pt idx="2">
                  <c:v>0</c:v>
                </c:pt>
                <c:pt idx="3">
                  <c:v>0</c:v>
                </c:pt>
                <c:pt idx="4">
                  <c:v>0</c:v>
                </c:pt>
              </c:numCache>
            </c:numRef>
          </c:val>
          <c:extLst>
            <c:ext xmlns:c16="http://schemas.microsoft.com/office/drawing/2014/chart" uri="{C3380CC4-5D6E-409C-BE32-E72D297353CC}">
              <c16:uniqueId val="{00000000-42F0-489A-8B76-783D3CEFBF2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42F0-489A-8B76-783D3CEFBF2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203.9</c:v>
                </c:pt>
                <c:pt idx="1">
                  <c:v>222.7</c:v>
                </c:pt>
                <c:pt idx="2">
                  <c:v>144.80000000000001</c:v>
                </c:pt>
                <c:pt idx="3">
                  <c:v>148.69999999999999</c:v>
                </c:pt>
                <c:pt idx="4">
                  <c:v>167.5</c:v>
                </c:pt>
              </c:numCache>
            </c:numRef>
          </c:val>
          <c:extLst>
            <c:ext xmlns:c16="http://schemas.microsoft.com/office/drawing/2014/chart" uri="{C3380CC4-5D6E-409C-BE32-E72D297353CC}">
              <c16:uniqueId val="{00000000-FF4B-4DFF-BB9A-A0243DEAA7E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FF4B-4DFF-BB9A-A0243DEAA7E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-47.9</c:v>
                </c:pt>
                <c:pt idx="1">
                  <c:v>25.2</c:v>
                </c:pt>
                <c:pt idx="2">
                  <c:v>-13.3</c:v>
                </c:pt>
                <c:pt idx="3">
                  <c:v>-20.100000000000001</c:v>
                </c:pt>
                <c:pt idx="4">
                  <c:v>-4.5999999999999996</c:v>
                </c:pt>
              </c:numCache>
            </c:numRef>
          </c:val>
          <c:extLst>
            <c:ext xmlns:c16="http://schemas.microsoft.com/office/drawing/2014/chart" uri="{C3380CC4-5D6E-409C-BE32-E72D297353CC}">
              <c16:uniqueId val="{00000000-0736-4C66-B7DF-685B1DE14F0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0736-4C66-B7DF-685B1DE14F0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-6265</c:v>
                </c:pt>
                <c:pt idx="1">
                  <c:v>3306</c:v>
                </c:pt>
                <c:pt idx="2">
                  <c:v>-1336</c:v>
                </c:pt>
                <c:pt idx="3">
                  <c:v>-1517</c:v>
                </c:pt>
                <c:pt idx="4">
                  <c:v>-491</c:v>
                </c:pt>
              </c:numCache>
            </c:numRef>
          </c:val>
          <c:extLst>
            <c:ext xmlns:c16="http://schemas.microsoft.com/office/drawing/2014/chart" uri="{C3380CC4-5D6E-409C-BE32-E72D297353CC}">
              <c16:uniqueId val="{00000000-8924-4B4A-A797-DF0BCA96C4E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8924-4B4A-A797-DF0BCA96C4E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X38"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長野県諏訪市　諏訪市営駅前駐車場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3996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154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180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89.3</v>
      </c>
      <c r="V31" s="116"/>
      <c r="W31" s="116"/>
      <c r="X31" s="116"/>
      <c r="Y31" s="116"/>
      <c r="Z31" s="116"/>
      <c r="AA31" s="116"/>
      <c r="AB31" s="116"/>
      <c r="AC31" s="116"/>
      <c r="AD31" s="116"/>
      <c r="AE31" s="116"/>
      <c r="AF31" s="116"/>
      <c r="AG31" s="116"/>
      <c r="AH31" s="116"/>
      <c r="AI31" s="116"/>
      <c r="AJ31" s="116"/>
      <c r="AK31" s="116"/>
      <c r="AL31" s="116"/>
      <c r="AM31" s="116"/>
      <c r="AN31" s="116">
        <f>データ!Z7</f>
        <v>133.80000000000001</v>
      </c>
      <c r="AO31" s="116"/>
      <c r="AP31" s="116"/>
      <c r="AQ31" s="116"/>
      <c r="AR31" s="116"/>
      <c r="AS31" s="116"/>
      <c r="AT31" s="116"/>
      <c r="AU31" s="116"/>
      <c r="AV31" s="116"/>
      <c r="AW31" s="116"/>
      <c r="AX31" s="116"/>
      <c r="AY31" s="116"/>
      <c r="AZ31" s="116"/>
      <c r="BA31" s="116"/>
      <c r="BB31" s="116"/>
      <c r="BC31" s="116"/>
      <c r="BD31" s="116"/>
      <c r="BE31" s="116"/>
      <c r="BF31" s="116"/>
      <c r="BG31" s="116">
        <f>データ!AA7</f>
        <v>85.8</v>
      </c>
      <c r="BH31" s="116"/>
      <c r="BI31" s="116"/>
      <c r="BJ31" s="116"/>
      <c r="BK31" s="116"/>
      <c r="BL31" s="116"/>
      <c r="BM31" s="116"/>
      <c r="BN31" s="116"/>
      <c r="BO31" s="116"/>
      <c r="BP31" s="116"/>
      <c r="BQ31" s="116"/>
      <c r="BR31" s="116"/>
      <c r="BS31" s="116"/>
      <c r="BT31" s="116"/>
      <c r="BU31" s="116"/>
      <c r="BV31" s="116"/>
      <c r="BW31" s="116"/>
      <c r="BX31" s="116"/>
      <c r="BY31" s="116"/>
      <c r="BZ31" s="116">
        <f>データ!AB7</f>
        <v>84</v>
      </c>
      <c r="CA31" s="116"/>
      <c r="CB31" s="116"/>
      <c r="CC31" s="116"/>
      <c r="CD31" s="116"/>
      <c r="CE31" s="116"/>
      <c r="CF31" s="116"/>
      <c r="CG31" s="116"/>
      <c r="CH31" s="116"/>
      <c r="CI31" s="116"/>
      <c r="CJ31" s="116"/>
      <c r="CK31" s="116"/>
      <c r="CL31" s="116"/>
      <c r="CM31" s="116"/>
      <c r="CN31" s="116"/>
      <c r="CO31" s="116"/>
      <c r="CP31" s="116"/>
      <c r="CQ31" s="116"/>
      <c r="CR31" s="116"/>
      <c r="CS31" s="116">
        <f>データ!AC7</f>
        <v>95.6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22</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0.4</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203.9</v>
      </c>
      <c r="JD31" s="111"/>
      <c r="JE31" s="111"/>
      <c r="JF31" s="111"/>
      <c r="JG31" s="111"/>
      <c r="JH31" s="111"/>
      <c r="JI31" s="111"/>
      <c r="JJ31" s="111"/>
      <c r="JK31" s="111"/>
      <c r="JL31" s="111"/>
      <c r="JM31" s="111"/>
      <c r="JN31" s="111"/>
      <c r="JO31" s="111"/>
      <c r="JP31" s="111"/>
      <c r="JQ31" s="111"/>
      <c r="JR31" s="111"/>
      <c r="JS31" s="111"/>
      <c r="JT31" s="111"/>
      <c r="JU31" s="112"/>
      <c r="JV31" s="110">
        <f>データ!DL7</f>
        <v>222.7</v>
      </c>
      <c r="JW31" s="111"/>
      <c r="JX31" s="111"/>
      <c r="JY31" s="111"/>
      <c r="JZ31" s="111"/>
      <c r="KA31" s="111"/>
      <c r="KB31" s="111"/>
      <c r="KC31" s="111"/>
      <c r="KD31" s="111"/>
      <c r="KE31" s="111"/>
      <c r="KF31" s="111"/>
      <c r="KG31" s="111"/>
      <c r="KH31" s="111"/>
      <c r="KI31" s="111"/>
      <c r="KJ31" s="111"/>
      <c r="KK31" s="111"/>
      <c r="KL31" s="111"/>
      <c r="KM31" s="111"/>
      <c r="KN31" s="112"/>
      <c r="KO31" s="110">
        <f>データ!DM7</f>
        <v>144.80000000000001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148.69999999999999</v>
      </c>
      <c r="LI31" s="111"/>
      <c r="LJ31" s="111"/>
      <c r="LK31" s="111"/>
      <c r="LL31" s="111"/>
      <c r="LM31" s="111"/>
      <c r="LN31" s="111"/>
      <c r="LO31" s="111"/>
      <c r="LP31" s="111"/>
      <c r="LQ31" s="111"/>
      <c r="LR31" s="111"/>
      <c r="LS31" s="111"/>
      <c r="LT31" s="111"/>
      <c r="LU31" s="111"/>
      <c r="LV31" s="111"/>
      <c r="LW31" s="111"/>
      <c r="LX31" s="111"/>
      <c r="LY31" s="111"/>
      <c r="LZ31" s="112"/>
      <c r="MA31" s="110">
        <f>データ!DO7</f>
        <v>167.5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37</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-47.9</v>
      </c>
      <c r="EM52" s="116"/>
      <c r="EN52" s="116"/>
      <c r="EO52" s="116"/>
      <c r="EP52" s="116"/>
      <c r="EQ52" s="116"/>
      <c r="ER52" s="116"/>
      <c r="ES52" s="116"/>
      <c r="ET52" s="116"/>
      <c r="EU52" s="116"/>
      <c r="EV52" s="116"/>
      <c r="EW52" s="116"/>
      <c r="EX52" s="116"/>
      <c r="EY52" s="116"/>
      <c r="EZ52" s="116"/>
      <c r="FA52" s="116"/>
      <c r="FB52" s="116"/>
      <c r="FC52" s="116"/>
      <c r="FD52" s="116"/>
      <c r="FE52" s="116">
        <f>データ!BG7</f>
        <v>25.2</v>
      </c>
      <c r="FF52" s="116"/>
      <c r="FG52" s="116"/>
      <c r="FH52" s="116"/>
      <c r="FI52" s="116"/>
      <c r="FJ52" s="116"/>
      <c r="FK52" s="116"/>
      <c r="FL52" s="116"/>
      <c r="FM52" s="116"/>
      <c r="FN52" s="116"/>
      <c r="FO52" s="116"/>
      <c r="FP52" s="116"/>
      <c r="FQ52" s="116"/>
      <c r="FR52" s="116"/>
      <c r="FS52" s="116"/>
      <c r="FT52" s="116"/>
      <c r="FU52" s="116"/>
      <c r="FV52" s="116"/>
      <c r="FW52" s="116"/>
      <c r="FX52" s="116">
        <f>データ!BH7</f>
        <v>-13.3</v>
      </c>
      <c r="FY52" s="116"/>
      <c r="FZ52" s="116"/>
      <c r="GA52" s="116"/>
      <c r="GB52" s="116"/>
      <c r="GC52" s="116"/>
      <c r="GD52" s="116"/>
      <c r="GE52" s="116"/>
      <c r="GF52" s="116"/>
      <c r="GG52" s="116"/>
      <c r="GH52" s="116"/>
      <c r="GI52" s="116"/>
      <c r="GJ52" s="116"/>
      <c r="GK52" s="116"/>
      <c r="GL52" s="116"/>
      <c r="GM52" s="116"/>
      <c r="GN52" s="116"/>
      <c r="GO52" s="116"/>
      <c r="GP52" s="116"/>
      <c r="GQ52" s="116">
        <f>データ!BI7</f>
        <v>-20.100000000000001</v>
      </c>
      <c r="GR52" s="116"/>
      <c r="GS52" s="116"/>
      <c r="GT52" s="116"/>
      <c r="GU52" s="116"/>
      <c r="GV52" s="116"/>
      <c r="GW52" s="116"/>
      <c r="GX52" s="116"/>
      <c r="GY52" s="116"/>
      <c r="GZ52" s="116"/>
      <c r="HA52" s="116"/>
      <c r="HB52" s="116"/>
      <c r="HC52" s="116"/>
      <c r="HD52" s="116"/>
      <c r="HE52" s="116"/>
      <c r="HF52" s="116"/>
      <c r="HG52" s="116"/>
      <c r="HH52" s="116"/>
      <c r="HI52" s="116"/>
      <c r="HJ52" s="116">
        <f>データ!BJ7</f>
        <v>-4.5999999999999996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-6265</v>
      </c>
      <c r="JD52" s="120"/>
      <c r="JE52" s="120"/>
      <c r="JF52" s="120"/>
      <c r="JG52" s="120"/>
      <c r="JH52" s="120"/>
      <c r="JI52" s="120"/>
      <c r="JJ52" s="120"/>
      <c r="JK52" s="120"/>
      <c r="JL52" s="120"/>
      <c r="JM52" s="120"/>
      <c r="JN52" s="120"/>
      <c r="JO52" s="120"/>
      <c r="JP52" s="120"/>
      <c r="JQ52" s="120"/>
      <c r="JR52" s="120"/>
      <c r="JS52" s="120"/>
      <c r="JT52" s="120"/>
      <c r="JU52" s="120"/>
      <c r="JV52" s="120">
        <f>データ!BR7</f>
        <v>3306</v>
      </c>
      <c r="JW52" s="120"/>
      <c r="JX52" s="120"/>
      <c r="JY52" s="120"/>
      <c r="JZ52" s="120"/>
      <c r="KA52" s="120"/>
      <c r="KB52" s="120"/>
      <c r="KC52" s="120"/>
      <c r="KD52" s="120"/>
      <c r="KE52" s="120"/>
      <c r="KF52" s="120"/>
      <c r="KG52" s="120"/>
      <c r="KH52" s="120"/>
      <c r="KI52" s="120"/>
      <c r="KJ52" s="120"/>
      <c r="KK52" s="120"/>
      <c r="KL52" s="120"/>
      <c r="KM52" s="120"/>
      <c r="KN52" s="120"/>
      <c r="KO52" s="120">
        <f>データ!BS7</f>
        <v>-1336</v>
      </c>
      <c r="KP52" s="120"/>
      <c r="KQ52" s="120"/>
      <c r="KR52" s="120"/>
      <c r="KS52" s="120"/>
      <c r="KT52" s="120"/>
      <c r="KU52" s="120"/>
      <c r="KV52" s="120"/>
      <c r="KW52" s="120"/>
      <c r="KX52" s="120"/>
      <c r="KY52" s="120"/>
      <c r="KZ52" s="120"/>
      <c r="LA52" s="120"/>
      <c r="LB52" s="120"/>
      <c r="LC52" s="120"/>
      <c r="LD52" s="120"/>
      <c r="LE52" s="120"/>
      <c r="LF52" s="120"/>
      <c r="LG52" s="120"/>
      <c r="LH52" s="120">
        <f>データ!BT7</f>
        <v>-1517</v>
      </c>
      <c r="LI52" s="120"/>
      <c r="LJ52" s="120"/>
      <c r="LK52" s="120"/>
      <c r="LL52" s="120"/>
      <c r="LM52" s="120"/>
      <c r="LN52" s="120"/>
      <c r="LO52" s="120"/>
      <c r="LP52" s="120"/>
      <c r="LQ52" s="120"/>
      <c r="LR52" s="120"/>
      <c r="LS52" s="120"/>
      <c r="LT52" s="120"/>
      <c r="LU52" s="120"/>
      <c r="LV52" s="120"/>
      <c r="LW52" s="120"/>
      <c r="LX52" s="120"/>
      <c r="LY52" s="120"/>
      <c r="LZ52" s="120"/>
      <c r="MA52" s="120">
        <f>データ!BU7</f>
        <v>-491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68254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104313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5XxmMcEMP+eX/FyJmTk99H+Ds4ekV5ots5sH5k4u7l2PjBMgZf+NHTtj91fk33s9oExBoygocPgthpq1ACUjTg==" saltValue="uLNEDh2z8DXMI3jvzT38R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100</v>
      </c>
      <c r="AV5" s="47" t="s">
        <v>90</v>
      </c>
      <c r="AW5" s="47" t="s">
        <v>102</v>
      </c>
      <c r="AX5" s="47" t="s">
        <v>104</v>
      </c>
      <c r="AY5" s="47" t="s">
        <v>93</v>
      </c>
      <c r="AZ5" s="47" t="s">
        <v>94</v>
      </c>
      <c r="BA5" s="47" t="s">
        <v>95</v>
      </c>
      <c r="BB5" s="47" t="s">
        <v>96</v>
      </c>
      <c r="BC5" s="47" t="s">
        <v>97</v>
      </c>
      <c r="BD5" s="47" t="s">
        <v>98</v>
      </c>
      <c r="BE5" s="47" t="s">
        <v>99</v>
      </c>
      <c r="BF5" s="47" t="s">
        <v>100</v>
      </c>
      <c r="BG5" s="47" t="s">
        <v>101</v>
      </c>
      <c r="BH5" s="47" t="s">
        <v>102</v>
      </c>
      <c r="BI5" s="47" t="s">
        <v>105</v>
      </c>
      <c r="BJ5" s="47" t="s">
        <v>93</v>
      </c>
      <c r="BK5" s="47" t="s">
        <v>94</v>
      </c>
      <c r="BL5" s="47" t="s">
        <v>95</v>
      </c>
      <c r="BM5" s="47" t="s">
        <v>96</v>
      </c>
      <c r="BN5" s="47" t="s">
        <v>97</v>
      </c>
      <c r="BO5" s="47" t="s">
        <v>98</v>
      </c>
      <c r="BP5" s="47" t="s">
        <v>99</v>
      </c>
      <c r="BQ5" s="47" t="s">
        <v>106</v>
      </c>
      <c r="BR5" s="47" t="s">
        <v>107</v>
      </c>
      <c r="BS5" s="47" t="s">
        <v>102</v>
      </c>
      <c r="BT5" s="47" t="s">
        <v>108</v>
      </c>
      <c r="BU5" s="47" t="s">
        <v>93</v>
      </c>
      <c r="BV5" s="47" t="s">
        <v>94</v>
      </c>
      <c r="BW5" s="47" t="s">
        <v>95</v>
      </c>
      <c r="BX5" s="47" t="s">
        <v>96</v>
      </c>
      <c r="BY5" s="47" t="s">
        <v>97</v>
      </c>
      <c r="BZ5" s="47" t="s">
        <v>98</v>
      </c>
      <c r="CA5" s="47" t="s">
        <v>99</v>
      </c>
      <c r="CB5" s="47" t="s">
        <v>89</v>
      </c>
      <c r="CC5" s="47" t="s">
        <v>90</v>
      </c>
      <c r="CD5" s="47" t="s">
        <v>109</v>
      </c>
      <c r="CE5" s="47" t="s">
        <v>104</v>
      </c>
      <c r="CF5" s="47" t="s">
        <v>110</v>
      </c>
      <c r="CG5" s="47" t="s">
        <v>94</v>
      </c>
      <c r="CH5" s="47" t="s">
        <v>95</v>
      </c>
      <c r="CI5" s="47" t="s">
        <v>96</v>
      </c>
      <c r="CJ5" s="47" t="s">
        <v>97</v>
      </c>
      <c r="CK5" s="47" t="s">
        <v>98</v>
      </c>
      <c r="CL5" s="47" t="s">
        <v>99</v>
      </c>
      <c r="CM5" s="145"/>
      <c r="CN5" s="145"/>
      <c r="CO5" s="47" t="s">
        <v>100</v>
      </c>
      <c r="CP5" s="47" t="s">
        <v>90</v>
      </c>
      <c r="CQ5" s="47" t="s">
        <v>102</v>
      </c>
      <c r="CR5" s="47" t="s">
        <v>92</v>
      </c>
      <c r="CS5" s="47" t="s">
        <v>111</v>
      </c>
      <c r="CT5" s="47" t="s">
        <v>94</v>
      </c>
      <c r="CU5" s="47" t="s">
        <v>95</v>
      </c>
      <c r="CV5" s="47" t="s">
        <v>96</v>
      </c>
      <c r="CW5" s="47" t="s">
        <v>97</v>
      </c>
      <c r="CX5" s="47" t="s">
        <v>98</v>
      </c>
      <c r="CY5" s="47" t="s">
        <v>99</v>
      </c>
      <c r="CZ5" s="47" t="s">
        <v>112</v>
      </c>
      <c r="DA5" s="47" t="s">
        <v>107</v>
      </c>
      <c r="DB5" s="47" t="s">
        <v>113</v>
      </c>
      <c r="DC5" s="47" t="s">
        <v>108</v>
      </c>
      <c r="DD5" s="47" t="s">
        <v>114</v>
      </c>
      <c r="DE5" s="47" t="s">
        <v>94</v>
      </c>
      <c r="DF5" s="47" t="s">
        <v>95</v>
      </c>
      <c r="DG5" s="47" t="s">
        <v>96</v>
      </c>
      <c r="DH5" s="47" t="s">
        <v>97</v>
      </c>
      <c r="DI5" s="47" t="s">
        <v>98</v>
      </c>
      <c r="DJ5" s="47" t="s">
        <v>35</v>
      </c>
      <c r="DK5" s="47" t="s">
        <v>100</v>
      </c>
      <c r="DL5" s="47" t="s">
        <v>107</v>
      </c>
      <c r="DM5" s="47" t="s">
        <v>113</v>
      </c>
      <c r="DN5" s="47" t="s">
        <v>92</v>
      </c>
      <c r="DO5" s="47" t="s">
        <v>111</v>
      </c>
      <c r="DP5" s="47" t="s">
        <v>94</v>
      </c>
      <c r="DQ5" s="47" t="s">
        <v>95</v>
      </c>
      <c r="DR5" s="47" t="s">
        <v>96</v>
      </c>
      <c r="DS5" s="47" t="s">
        <v>97</v>
      </c>
      <c r="DT5" s="47" t="s">
        <v>98</v>
      </c>
      <c r="DU5" s="47" t="s">
        <v>99</v>
      </c>
    </row>
    <row r="6" spans="1:125" s="54" customFormat="1" x14ac:dyDescent="0.15">
      <c r="A6" s="37" t="s">
        <v>115</v>
      </c>
      <c r="B6" s="48">
        <f>B8</f>
        <v>2022</v>
      </c>
      <c r="C6" s="48">
        <f t="shared" ref="C6:X6" si="1">C8</f>
        <v>202061</v>
      </c>
      <c r="D6" s="48">
        <f t="shared" si="1"/>
        <v>47</v>
      </c>
      <c r="E6" s="48">
        <f t="shared" si="1"/>
        <v>14</v>
      </c>
      <c r="F6" s="48">
        <f t="shared" si="1"/>
        <v>0</v>
      </c>
      <c r="G6" s="48">
        <f t="shared" si="1"/>
        <v>2</v>
      </c>
      <c r="H6" s="48" t="str">
        <f>SUBSTITUTE(H8,"　","")</f>
        <v>長野県諏訪市</v>
      </c>
      <c r="I6" s="48" t="str">
        <f t="shared" si="1"/>
        <v>諏訪市営駅前駐車場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29</v>
      </c>
      <c r="S6" s="50" t="str">
        <f t="shared" si="1"/>
        <v>駅</v>
      </c>
      <c r="T6" s="50" t="str">
        <f t="shared" si="1"/>
        <v>無</v>
      </c>
      <c r="U6" s="51">
        <f t="shared" si="1"/>
        <v>3996</v>
      </c>
      <c r="V6" s="51">
        <f t="shared" si="1"/>
        <v>154</v>
      </c>
      <c r="W6" s="51">
        <f t="shared" si="1"/>
        <v>180</v>
      </c>
      <c r="X6" s="50" t="str">
        <f t="shared" si="1"/>
        <v>無</v>
      </c>
      <c r="Y6" s="52">
        <f>IF(Y8="-",NA(),Y8)</f>
        <v>89.3</v>
      </c>
      <c r="Z6" s="52">
        <f t="shared" ref="Z6:AH6" si="2">IF(Z8="-",NA(),Z8)</f>
        <v>133.80000000000001</v>
      </c>
      <c r="AA6" s="52">
        <f t="shared" si="2"/>
        <v>85.8</v>
      </c>
      <c r="AB6" s="52">
        <f t="shared" si="2"/>
        <v>84</v>
      </c>
      <c r="AC6" s="52">
        <f t="shared" si="2"/>
        <v>95.6</v>
      </c>
      <c r="AD6" s="52">
        <f t="shared" si="2"/>
        <v>245.6</v>
      </c>
      <c r="AE6" s="52">
        <f t="shared" si="2"/>
        <v>222.3</v>
      </c>
      <c r="AF6" s="52">
        <f t="shared" si="2"/>
        <v>130.19999999999999</v>
      </c>
      <c r="AG6" s="52">
        <f t="shared" si="2"/>
        <v>136.5</v>
      </c>
      <c r="AH6" s="52">
        <f t="shared" si="2"/>
        <v>183.5</v>
      </c>
      <c r="AI6" s="49" t="str">
        <f>IF(AI8="-","",IF(AI8="-","【-】","【"&amp;SUBSTITUTE(TEXT(AI8,"#,##0.0"),"-","△")&amp;"】"))</f>
        <v>【676.8】</v>
      </c>
      <c r="AJ6" s="52">
        <f>IF(AJ8="-",NA(),AJ8)</f>
        <v>22</v>
      </c>
      <c r="AK6" s="52">
        <f t="shared" ref="AK6:AS6" si="3">IF(AK8="-",NA(),AK8)</f>
        <v>0</v>
      </c>
      <c r="AL6" s="52">
        <f t="shared" si="3"/>
        <v>0</v>
      </c>
      <c r="AM6" s="52">
        <f t="shared" si="3"/>
        <v>0</v>
      </c>
      <c r="AN6" s="52">
        <f t="shared" si="3"/>
        <v>0.4</v>
      </c>
      <c r="AO6" s="52">
        <f t="shared" si="3"/>
        <v>3.5</v>
      </c>
      <c r="AP6" s="52">
        <f t="shared" si="3"/>
        <v>3.1</v>
      </c>
      <c r="AQ6" s="52">
        <f t="shared" si="3"/>
        <v>8.6</v>
      </c>
      <c r="AR6" s="52">
        <f t="shared" si="3"/>
        <v>4.3</v>
      </c>
      <c r="AS6" s="52">
        <f t="shared" si="3"/>
        <v>4.2</v>
      </c>
      <c r="AT6" s="49" t="str">
        <f>IF(AT8="-","",IF(AT8="-","【-】","【"&amp;SUBSTITUTE(TEXT(AT8,"#,##0.0"),"-","△")&amp;"】"))</f>
        <v>【3.6】</v>
      </c>
      <c r="AU6" s="53">
        <f>IF(AU8="-",NA(),AU8)</f>
        <v>37</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-47.9</v>
      </c>
      <c r="BG6" s="52">
        <f t="shared" ref="BG6:BO6" si="5">IF(BG8="-",NA(),BG8)</f>
        <v>25.2</v>
      </c>
      <c r="BH6" s="52">
        <f t="shared" si="5"/>
        <v>-13.3</v>
      </c>
      <c r="BI6" s="52">
        <f t="shared" si="5"/>
        <v>-20.100000000000001</v>
      </c>
      <c r="BJ6" s="52">
        <f t="shared" si="5"/>
        <v>-4.5999999999999996</v>
      </c>
      <c r="BK6" s="52">
        <f t="shared" si="5"/>
        <v>30.7</v>
      </c>
      <c r="BL6" s="52">
        <f t="shared" si="5"/>
        <v>13.5</v>
      </c>
      <c r="BM6" s="52">
        <f t="shared" si="5"/>
        <v>7.1</v>
      </c>
      <c r="BN6" s="52">
        <f t="shared" si="5"/>
        <v>5.6</v>
      </c>
      <c r="BO6" s="52">
        <f t="shared" si="5"/>
        <v>18.100000000000001</v>
      </c>
      <c r="BP6" s="49" t="str">
        <f>IF(BP8="-","",IF(BP8="-","【-】","【"&amp;SUBSTITUTE(TEXT(BP8,"#,##0.0"),"-","△")&amp;"】"))</f>
        <v>【12.8】</v>
      </c>
      <c r="BQ6" s="53">
        <f>IF(BQ8="-",NA(),BQ8)</f>
        <v>-6265</v>
      </c>
      <c r="BR6" s="53">
        <f t="shared" ref="BR6:BZ6" si="6">IF(BR8="-",NA(),BR8)</f>
        <v>3306</v>
      </c>
      <c r="BS6" s="53">
        <f t="shared" si="6"/>
        <v>-1336</v>
      </c>
      <c r="BT6" s="53">
        <f t="shared" si="6"/>
        <v>-1517</v>
      </c>
      <c r="BU6" s="53">
        <f t="shared" si="6"/>
        <v>-491</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116</v>
      </c>
      <c r="CM6" s="51">
        <f t="shared" ref="CM6:CN6" si="7">CM8</f>
        <v>68254</v>
      </c>
      <c r="CN6" s="51">
        <f t="shared" si="7"/>
        <v>104313</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203.9</v>
      </c>
      <c r="DL6" s="52">
        <f t="shared" ref="DL6:DT6" si="9">IF(DL8="-",NA(),DL8)</f>
        <v>222.7</v>
      </c>
      <c r="DM6" s="52">
        <f t="shared" si="9"/>
        <v>144.80000000000001</v>
      </c>
      <c r="DN6" s="52">
        <f t="shared" si="9"/>
        <v>148.69999999999999</v>
      </c>
      <c r="DO6" s="52">
        <f t="shared" si="9"/>
        <v>167.5</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118</v>
      </c>
      <c r="B7" s="48">
        <f t="shared" ref="B7:X7" si="10">B8</f>
        <v>2022</v>
      </c>
      <c r="C7" s="48">
        <f t="shared" si="10"/>
        <v>202061</v>
      </c>
      <c r="D7" s="48">
        <f t="shared" si="10"/>
        <v>47</v>
      </c>
      <c r="E7" s="48">
        <f t="shared" si="10"/>
        <v>14</v>
      </c>
      <c r="F7" s="48">
        <f t="shared" si="10"/>
        <v>0</v>
      </c>
      <c r="G7" s="48">
        <f t="shared" si="10"/>
        <v>2</v>
      </c>
      <c r="H7" s="48" t="str">
        <f t="shared" si="10"/>
        <v>長野県　諏訪市</v>
      </c>
      <c r="I7" s="48" t="str">
        <f t="shared" si="10"/>
        <v>諏訪市営駅前駐車場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29</v>
      </c>
      <c r="S7" s="50" t="str">
        <f t="shared" si="10"/>
        <v>駅</v>
      </c>
      <c r="T7" s="50" t="str">
        <f t="shared" si="10"/>
        <v>無</v>
      </c>
      <c r="U7" s="51">
        <f t="shared" si="10"/>
        <v>3996</v>
      </c>
      <c r="V7" s="51">
        <f t="shared" si="10"/>
        <v>154</v>
      </c>
      <c r="W7" s="51">
        <f t="shared" si="10"/>
        <v>180</v>
      </c>
      <c r="X7" s="50" t="str">
        <f t="shared" si="10"/>
        <v>無</v>
      </c>
      <c r="Y7" s="52">
        <f>Y8</f>
        <v>89.3</v>
      </c>
      <c r="Z7" s="52">
        <f t="shared" ref="Z7:AH7" si="11">Z8</f>
        <v>133.80000000000001</v>
      </c>
      <c r="AA7" s="52">
        <f t="shared" si="11"/>
        <v>85.8</v>
      </c>
      <c r="AB7" s="52">
        <f t="shared" si="11"/>
        <v>84</v>
      </c>
      <c r="AC7" s="52">
        <f t="shared" si="11"/>
        <v>95.6</v>
      </c>
      <c r="AD7" s="52">
        <f t="shared" si="11"/>
        <v>245.6</v>
      </c>
      <c r="AE7" s="52">
        <f t="shared" si="11"/>
        <v>222.3</v>
      </c>
      <c r="AF7" s="52">
        <f t="shared" si="11"/>
        <v>130.19999999999999</v>
      </c>
      <c r="AG7" s="52">
        <f t="shared" si="11"/>
        <v>136.5</v>
      </c>
      <c r="AH7" s="52">
        <f t="shared" si="11"/>
        <v>183.5</v>
      </c>
      <c r="AI7" s="49"/>
      <c r="AJ7" s="52">
        <f>AJ8</f>
        <v>22</v>
      </c>
      <c r="AK7" s="52">
        <f t="shared" ref="AK7:AS7" si="12">AK8</f>
        <v>0</v>
      </c>
      <c r="AL7" s="52">
        <f t="shared" si="12"/>
        <v>0</v>
      </c>
      <c r="AM7" s="52">
        <f t="shared" si="12"/>
        <v>0</v>
      </c>
      <c r="AN7" s="52">
        <f t="shared" si="12"/>
        <v>0.4</v>
      </c>
      <c r="AO7" s="52">
        <f t="shared" si="12"/>
        <v>3.5</v>
      </c>
      <c r="AP7" s="52">
        <f t="shared" si="12"/>
        <v>3.1</v>
      </c>
      <c r="AQ7" s="52">
        <f t="shared" si="12"/>
        <v>8.6</v>
      </c>
      <c r="AR7" s="52">
        <f t="shared" si="12"/>
        <v>4.3</v>
      </c>
      <c r="AS7" s="52">
        <f t="shared" si="12"/>
        <v>4.2</v>
      </c>
      <c r="AT7" s="49"/>
      <c r="AU7" s="53">
        <f>AU8</f>
        <v>37</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-47.9</v>
      </c>
      <c r="BG7" s="52">
        <f t="shared" ref="BG7:BO7" si="14">BG8</f>
        <v>25.2</v>
      </c>
      <c r="BH7" s="52">
        <f t="shared" si="14"/>
        <v>-13.3</v>
      </c>
      <c r="BI7" s="52">
        <f t="shared" si="14"/>
        <v>-20.100000000000001</v>
      </c>
      <c r="BJ7" s="52">
        <f t="shared" si="14"/>
        <v>-4.5999999999999996</v>
      </c>
      <c r="BK7" s="52">
        <f t="shared" si="14"/>
        <v>30.7</v>
      </c>
      <c r="BL7" s="52">
        <f t="shared" si="14"/>
        <v>13.5</v>
      </c>
      <c r="BM7" s="52">
        <f t="shared" si="14"/>
        <v>7.1</v>
      </c>
      <c r="BN7" s="52">
        <f t="shared" si="14"/>
        <v>5.6</v>
      </c>
      <c r="BO7" s="52">
        <f t="shared" si="14"/>
        <v>18.100000000000001</v>
      </c>
      <c r="BP7" s="49"/>
      <c r="BQ7" s="53">
        <f>BQ8</f>
        <v>-6265</v>
      </c>
      <c r="BR7" s="53">
        <f t="shared" ref="BR7:BZ7" si="15">BR8</f>
        <v>3306</v>
      </c>
      <c r="BS7" s="53">
        <f t="shared" si="15"/>
        <v>-1336</v>
      </c>
      <c r="BT7" s="53">
        <f t="shared" si="15"/>
        <v>-1517</v>
      </c>
      <c r="BU7" s="53">
        <f t="shared" si="15"/>
        <v>-491</v>
      </c>
      <c r="BV7" s="53">
        <f t="shared" si="15"/>
        <v>24379</v>
      </c>
      <c r="BW7" s="53">
        <f t="shared" si="15"/>
        <v>22466</v>
      </c>
      <c r="BX7" s="53">
        <f t="shared" si="15"/>
        <v>4211</v>
      </c>
      <c r="BY7" s="53">
        <f t="shared" si="15"/>
        <v>10653</v>
      </c>
      <c r="BZ7" s="53">
        <f t="shared" si="15"/>
        <v>17717</v>
      </c>
      <c r="CA7" s="51"/>
      <c r="CB7" s="52" t="s">
        <v>119</v>
      </c>
      <c r="CC7" s="52" t="s">
        <v>119</v>
      </c>
      <c r="CD7" s="52" t="s">
        <v>119</v>
      </c>
      <c r="CE7" s="52" t="s">
        <v>119</v>
      </c>
      <c r="CF7" s="52" t="s">
        <v>119</v>
      </c>
      <c r="CG7" s="52" t="s">
        <v>119</v>
      </c>
      <c r="CH7" s="52" t="s">
        <v>119</v>
      </c>
      <c r="CI7" s="52" t="s">
        <v>119</v>
      </c>
      <c r="CJ7" s="52" t="s">
        <v>119</v>
      </c>
      <c r="CK7" s="52" t="s">
        <v>117</v>
      </c>
      <c r="CL7" s="49"/>
      <c r="CM7" s="51">
        <f>CM8</f>
        <v>68254</v>
      </c>
      <c r="CN7" s="51">
        <f>CN8</f>
        <v>104313</v>
      </c>
      <c r="CO7" s="52" t="s">
        <v>119</v>
      </c>
      <c r="CP7" s="52" t="s">
        <v>119</v>
      </c>
      <c r="CQ7" s="52" t="s">
        <v>119</v>
      </c>
      <c r="CR7" s="52" t="s">
        <v>119</v>
      </c>
      <c r="CS7" s="52" t="s">
        <v>119</v>
      </c>
      <c r="CT7" s="52" t="s">
        <v>119</v>
      </c>
      <c r="CU7" s="52" t="s">
        <v>119</v>
      </c>
      <c r="CV7" s="52" t="s">
        <v>119</v>
      </c>
      <c r="CW7" s="52" t="s">
        <v>119</v>
      </c>
      <c r="CX7" s="52" t="s">
        <v>117</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203.9</v>
      </c>
      <c r="DL7" s="52">
        <f t="shared" ref="DL7:DT7" si="17">DL8</f>
        <v>222.7</v>
      </c>
      <c r="DM7" s="52">
        <f t="shared" si="17"/>
        <v>144.80000000000001</v>
      </c>
      <c r="DN7" s="52">
        <f t="shared" si="17"/>
        <v>148.69999999999999</v>
      </c>
      <c r="DO7" s="52">
        <f t="shared" si="17"/>
        <v>167.5</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202061</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29</v>
      </c>
      <c r="S8" s="57" t="s">
        <v>130</v>
      </c>
      <c r="T8" s="57" t="s">
        <v>131</v>
      </c>
      <c r="U8" s="58">
        <v>3996</v>
      </c>
      <c r="V8" s="58">
        <v>154</v>
      </c>
      <c r="W8" s="58">
        <v>180</v>
      </c>
      <c r="X8" s="57" t="s">
        <v>131</v>
      </c>
      <c r="Y8" s="59">
        <v>89.3</v>
      </c>
      <c r="Z8" s="59">
        <v>133.80000000000001</v>
      </c>
      <c r="AA8" s="59">
        <v>85.8</v>
      </c>
      <c r="AB8" s="59">
        <v>84</v>
      </c>
      <c r="AC8" s="59">
        <v>95.6</v>
      </c>
      <c r="AD8" s="59">
        <v>245.6</v>
      </c>
      <c r="AE8" s="59">
        <v>222.3</v>
      </c>
      <c r="AF8" s="59">
        <v>130.19999999999999</v>
      </c>
      <c r="AG8" s="59">
        <v>136.5</v>
      </c>
      <c r="AH8" s="59">
        <v>183.5</v>
      </c>
      <c r="AI8" s="56">
        <v>676.8</v>
      </c>
      <c r="AJ8" s="59">
        <v>22</v>
      </c>
      <c r="AK8" s="59">
        <v>0</v>
      </c>
      <c r="AL8" s="59">
        <v>0</v>
      </c>
      <c r="AM8" s="59">
        <v>0</v>
      </c>
      <c r="AN8" s="59">
        <v>0.4</v>
      </c>
      <c r="AO8" s="59">
        <v>3.5</v>
      </c>
      <c r="AP8" s="59">
        <v>3.1</v>
      </c>
      <c r="AQ8" s="59">
        <v>8.6</v>
      </c>
      <c r="AR8" s="59">
        <v>4.3</v>
      </c>
      <c r="AS8" s="59">
        <v>4.2</v>
      </c>
      <c r="AT8" s="56">
        <v>3.6</v>
      </c>
      <c r="AU8" s="60">
        <v>37</v>
      </c>
      <c r="AV8" s="60">
        <v>0</v>
      </c>
      <c r="AW8" s="60">
        <v>0</v>
      </c>
      <c r="AX8" s="60">
        <v>0</v>
      </c>
      <c r="AY8" s="60">
        <v>0</v>
      </c>
      <c r="AZ8" s="60">
        <v>36</v>
      </c>
      <c r="BA8" s="60">
        <v>26</v>
      </c>
      <c r="BB8" s="60">
        <v>87</v>
      </c>
      <c r="BC8" s="60">
        <v>7646</v>
      </c>
      <c r="BD8" s="60">
        <v>53</v>
      </c>
      <c r="BE8" s="60">
        <v>33</v>
      </c>
      <c r="BF8" s="59">
        <v>-47.9</v>
      </c>
      <c r="BG8" s="59">
        <v>25.2</v>
      </c>
      <c r="BH8" s="59">
        <v>-13.3</v>
      </c>
      <c r="BI8" s="59">
        <v>-20.100000000000001</v>
      </c>
      <c r="BJ8" s="59">
        <v>-4.5999999999999996</v>
      </c>
      <c r="BK8" s="59">
        <v>30.7</v>
      </c>
      <c r="BL8" s="59">
        <v>13.5</v>
      </c>
      <c r="BM8" s="59">
        <v>7.1</v>
      </c>
      <c r="BN8" s="59">
        <v>5.6</v>
      </c>
      <c r="BO8" s="59">
        <v>18.100000000000001</v>
      </c>
      <c r="BP8" s="56">
        <v>12.8</v>
      </c>
      <c r="BQ8" s="60">
        <v>-6265</v>
      </c>
      <c r="BR8" s="60">
        <v>3306</v>
      </c>
      <c r="BS8" s="60">
        <v>-1336</v>
      </c>
      <c r="BT8" s="61">
        <v>-1517</v>
      </c>
      <c r="BU8" s="61">
        <v>-491</v>
      </c>
      <c r="BV8" s="60">
        <v>24379</v>
      </c>
      <c r="BW8" s="60">
        <v>22466</v>
      </c>
      <c r="BX8" s="60">
        <v>4211</v>
      </c>
      <c r="BY8" s="60">
        <v>10653</v>
      </c>
      <c r="BZ8" s="60">
        <v>17717</v>
      </c>
      <c r="CA8" s="58">
        <v>10556</v>
      </c>
      <c r="CB8" s="59" t="s">
        <v>124</v>
      </c>
      <c r="CC8" s="59" t="s">
        <v>124</v>
      </c>
      <c r="CD8" s="59" t="s">
        <v>124</v>
      </c>
      <c r="CE8" s="59" t="s">
        <v>124</v>
      </c>
      <c r="CF8" s="59" t="s">
        <v>124</v>
      </c>
      <c r="CG8" s="59" t="s">
        <v>124</v>
      </c>
      <c r="CH8" s="59" t="s">
        <v>124</v>
      </c>
      <c r="CI8" s="59" t="s">
        <v>124</v>
      </c>
      <c r="CJ8" s="59" t="s">
        <v>124</v>
      </c>
      <c r="CK8" s="59" t="s">
        <v>124</v>
      </c>
      <c r="CL8" s="56" t="s">
        <v>124</v>
      </c>
      <c r="CM8" s="58">
        <v>68254</v>
      </c>
      <c r="CN8" s="58">
        <v>104313</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165.9</v>
      </c>
      <c r="DF8" s="59">
        <v>1263.5</v>
      </c>
      <c r="DG8" s="59">
        <v>108.5</v>
      </c>
      <c r="DH8" s="59">
        <v>136.19999999999999</v>
      </c>
      <c r="DI8" s="59">
        <v>104.8</v>
      </c>
      <c r="DJ8" s="56">
        <v>72.2</v>
      </c>
      <c r="DK8" s="59">
        <v>203.9</v>
      </c>
      <c r="DL8" s="59">
        <v>222.7</v>
      </c>
      <c r="DM8" s="59">
        <v>144.80000000000001</v>
      </c>
      <c r="DN8" s="59">
        <v>148.69999999999999</v>
      </c>
      <c r="DO8" s="59">
        <v>167.5</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2024-02-15T07:13:49Z</cp:lastPrinted>
  <dcterms:created xsi:type="dcterms:W3CDTF">2024-01-11T00:10:20Z</dcterms:created>
  <dcterms:modified xsi:type="dcterms:W3CDTF">2024-02-15T07:14:28Z</dcterms:modified>
  <cp:category/>
</cp:coreProperties>
</file>