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5(2023)\G水道局\C営業課\01庶務係\07_下水道事業\01_下水道事業事務担当【後藤】\28.【公営企業 経営比較分析表】\04.R4年度事業に係る経営比較\02.回答\Ｒ6.1.16(第1稿)\"/>
    </mc:Choice>
  </mc:AlternateContent>
  <workbookProtection workbookAlgorithmName="SHA-512" workbookHashValue="P57/ebEpEzWalYASGxYetcw5glW7l0sN5UYUeC9EAd+ag5k/9QHTRJHELXTaMM/DNZ8mMUlSgi+h9ssv1cwUWA==" workbookSaltValue="9r12Y6L70tDyoJQrDbvtf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<sst xmlns="http://schemas.openxmlformats.org/spreadsheetml/2006/main" count="236" uniqueCount="115">
  <si>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</si>
  <si>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</si>
  <si>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</si>
  <si>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</si>
  <si>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</si>
  <si>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</si>
  <si>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</si>
  <si>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</si>
  <si>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</si>
  <si>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</si>
  <si>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</si>
  <si>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</si>
  <si>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</si>
  <si>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</si>
  <si>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</si>
  <si>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</si>
  <si>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</si>
  <si>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</si>
  <si>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</si>
  <si>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</si>
  <si>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</si>
  <si>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</si>
  <si>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</si>
  <si>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</si>
  <si>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</si>
  <si>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</si>
  <si>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</si>
  <si>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</si>
  <si>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</si>
  <si>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</si>
  <si>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</si>
  <si>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</si>
  <si>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</si>
  <si>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</si>
  <si>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</si>
  <si>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</si>
  <si>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</si>
  <si>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</si>
  <si>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</si>
  <si>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</si>
  <si>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</si>
  <si>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</si>
  <si>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</si>
  <si>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</si>
  <si>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</si>
  <si>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</si>
  <si>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</si>
  <si>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</si>
  <si>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</si>
  <si>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</si>
  <si>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</si>
  <si>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</si>
  <si>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</si>
  <si>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</si>
  <si>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</si>
  <si>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</si>
  <si>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</si>
  <si>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</si>
  <si>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</si>
  <si>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</si>
  <si>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</si>
  <si>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</si>
  <si>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</si>
  <si>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</si>
  <si>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</si>
  <si>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</si>
  <si>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</si>
  <si>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</si>
  <si>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</si>
  <si>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</si>
  <si>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</si>
  <si>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</si>
  <si>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</si>
  <si>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</si>
  <si>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</si>
  <si>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</si>
  <si>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</si>
  <si>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</si>
  <si>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</si>
  <si>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</si>
  <si>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</si>
  <si>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</si>
  <si>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</si>
  <si>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</si>
  <si>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</si>
  <si>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</si>
  <si>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</si>
  <si>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</si>
  <si>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</si>
  <si>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</si>
  <si>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</si>
  <si>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</si>
  <si>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</si>
  <si>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</si>
  <si>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</si>
  <si>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諏訪市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</si>
  <si>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</si>
  <si>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</si>
  <si>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</si>
  <si>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</si>
  <si>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</si>
  <si>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</si>
  <si>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</si>
  <si>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</si>
  <si>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</si>
  <si>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</si>
  <si>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</si>
  <si>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</si>
  <si>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</si>
  <si>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</si>
  <si>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</si>
  <si>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</si>
  <si>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当市の下水道施設は、昭和50年代後期、平成初期、平成中期に建設のピークがあり、令和10年度には供用開始から30年以上経過する管渠が全体の65％、40年以上経過する管渠が全体の40％以上となる見込みで、</t>
    </r>
    <r>
      <rPr>
        <sz val="11"/>
        <rFont val="ＭＳ ゴシック"/>
        <family val="3"/>
        <charset val="128"/>
      </rPr>
      <t>有形固定資産減価償却率も近年は毎年約2.5%程度上昇しており施設の老朽化が進行しているが、</t>
    </r>
    <r>
      <rPr>
        <sz val="11"/>
        <color theme="1"/>
        <rFont val="ＭＳ ゴシック"/>
        <family val="3"/>
        <charset val="128"/>
      </rPr>
      <t xml:space="preserve">現況は早急な管渠取替えが必要である等の切迫した状況にはないものといえる。
　しかし、当市の汚水には温泉下水が含まれることから、温泉成分による管渠の腐食・劣化が一般的な汚水構成の場合と比べ早く進行することも懸念される。老朽化対策の財源確保を確実に行うため、令和元年度に策定したストックマネジメント計画に基づいて、単に経過年数のみによらず管渠の劣化状況を適切に把握する事業を進めている。この結果に基づき、急激な改築費用増大による経営悪化を招くことがないよう、計画的、効率的な下水道管渠改築計画の策定、事業実施を進めていく必要がある。
</t>
    </r>
    <rPh sb="17" eb="19">
      <t>コウキ</t>
    </rPh>
    <rPh sb="20" eb="22">
      <t>ヘイセイ</t>
    </rPh>
    <rPh sb="22" eb="24">
      <t>ショキ</t>
    </rPh>
    <rPh sb="25" eb="27">
      <t>ヘイセイ</t>
    </rPh>
    <rPh sb="27" eb="29">
      <t>チュウキ</t>
    </rPh>
    <rPh sb="146" eb="148">
      <t>ゲンキョウ</t>
    </rPh>
    <rPh sb="149" eb="151">
      <t>ソウキュウ</t>
    </rPh>
    <rPh sb="152" eb="154">
      <t>カンキョ</t>
    </rPh>
    <rPh sb="154" eb="156">
      <t>トリカ</t>
    </rPh>
    <rPh sb="158" eb="160">
      <t>ヒツヨウ</t>
    </rPh>
    <rPh sb="163" eb="164">
      <t>トウ</t>
    </rPh>
    <rPh sb="197" eb="199">
      <t>ゲスイ</t>
    </rPh>
    <rPh sb="209" eb="211">
      <t>オンセン</t>
    </rPh>
    <rPh sb="211" eb="213">
      <t>セイブン</t>
    </rPh>
    <rPh sb="237" eb="238">
      <t>クラ</t>
    </rPh>
    <rPh sb="254" eb="257">
      <t>ロウキュウカ</t>
    </rPh>
    <rPh sb="265" eb="267">
      <t>カクジツ</t>
    </rPh>
    <rPh sb="321" eb="323">
      <t>テキセツ</t>
    </rPh>
    <rPh sb="328" eb="330">
      <t>ジギョウ</t>
    </rPh>
    <rPh sb="331" eb="332">
      <t>スス</t>
    </rPh>
    <rPh sb="339" eb="341">
      <t>ケッカ</t>
    </rPh>
    <rPh sb="342" eb="343">
      <t>モト</t>
    </rPh>
    <rPh sb="346" eb="348">
      <t>キュウゲキ</t>
    </rPh>
    <rPh sb="349" eb="351">
      <t>カイチク</t>
    </rPh>
    <rPh sb="351" eb="353">
      <t>ヒヨウ</t>
    </rPh>
    <rPh sb="353" eb="355">
      <t>ゾウダイ</t>
    </rPh>
    <rPh sb="358" eb="360">
      <t>ケイエイ</t>
    </rPh>
    <rPh sb="360" eb="362">
      <t>アッカ</t>
    </rPh>
    <rPh sb="363" eb="364">
      <t>マネ</t>
    </rPh>
    <rPh sb="373" eb="375">
      <t>ケイカク</t>
    </rPh>
    <rPh sb="375" eb="376">
      <t>テキ</t>
    </rPh>
    <rPh sb="377" eb="380">
      <t>コウリツテキ</t>
    </rPh>
    <rPh sb="381" eb="384">
      <t>ゲスイドウ</t>
    </rPh>
    <rPh sb="384" eb="386">
      <t>カンキョ</t>
    </rPh>
    <rPh sb="386" eb="388">
      <t>カイチク</t>
    </rPh>
    <rPh sb="388" eb="390">
      <t>ケイカク</t>
    </rPh>
    <rPh sb="391" eb="393">
      <t>サクテイ</t>
    </rPh>
    <rPh sb="394" eb="396">
      <t>ジギョウ</t>
    </rPh>
    <rPh sb="396" eb="398">
      <t>ジッシ</t>
    </rPh>
    <rPh sb="399" eb="400">
      <t>スス</t>
    </rPh>
    <rPh sb="404" eb="406">
      <t>ヒツヨウ</t>
    </rPh>
    <phoneticPr fontId="15"/>
  </si>
  <si>
    <r>
      <t>　当市の下水道事業は、地方公営企業法適用以降において黒字決算を継続しており、現在までは順調な経営状態にあると考えられる。過去に施設建設費の財源とした企業債残高も減少傾向にあり、残高の規模も全国平均より低く抑えられている。
　令和4年度決算でも、コロナ禍による観光業等の大口利用分の減少が続き、有収水量の減少、汚水処理原価の高騰となって影響を受けた。</t>
    </r>
    <r>
      <rPr>
        <sz val="11"/>
        <rFont val="ＭＳ ゴシック"/>
        <family val="3"/>
        <charset val="128"/>
      </rPr>
      <t>経費回収率は令和3年度と比べ若干改善したが、依然として100%に届かない状況である。</t>
    </r>
    <r>
      <rPr>
        <sz val="11"/>
        <color theme="1"/>
        <rFont val="ＭＳ ゴシック"/>
        <family val="3"/>
        <charset val="128"/>
      </rPr>
      <t xml:space="preserve">水洗化率は未普及地区解消工事を進める中で年々向上し、令和元年には99.62%まで到達したが、人口減小幅が大きく、処理区域内人口密度も昨年度比2.3人/ｋ㎡減少し、水洗化率は99.43%となり昨年度より0.01%低下し足踏みしている。
　昭和50年代に始まった下水道建設により、既に40年以上経過した管渠が増加していることから、管渠の入れ替えを含めた老朽化対策工事が今後、本格化することが想定され、企業債残高対事業規模比率は再び上昇していくと見込んでいる。
</t>
    </r>
    <rPh sb="38" eb="40">
      <t>ゲンザイ</t>
    </rPh>
    <rPh sb="88" eb="90">
      <t>ザンダカ</t>
    </rPh>
    <rPh sb="91" eb="93">
      <t>キボ</t>
    </rPh>
    <rPh sb="94" eb="96">
      <t>ゼンコク</t>
    </rPh>
    <rPh sb="96" eb="98">
      <t>ヘイキン</t>
    </rPh>
    <rPh sb="100" eb="101">
      <t>ヒク</t>
    </rPh>
    <rPh sb="102" eb="103">
      <t>オサ</t>
    </rPh>
    <rPh sb="112" eb="114">
      <t>レイワ</t>
    </rPh>
    <rPh sb="125" eb="126">
      <t>カ</t>
    </rPh>
    <rPh sb="129" eb="131">
      <t>カンコウ</t>
    </rPh>
    <rPh sb="131" eb="132">
      <t>ギョウ</t>
    </rPh>
    <rPh sb="132" eb="133">
      <t>トウ</t>
    </rPh>
    <rPh sb="134" eb="136">
      <t>オオグチ</t>
    </rPh>
    <rPh sb="136" eb="138">
      <t>リヨウ</t>
    </rPh>
    <rPh sb="138" eb="139">
      <t>ブン</t>
    </rPh>
    <rPh sb="140" eb="141">
      <t>ゲン</t>
    </rPh>
    <rPh sb="141" eb="142">
      <t>ショウ</t>
    </rPh>
    <rPh sb="143" eb="144">
      <t>ツヅ</t>
    </rPh>
    <rPh sb="151" eb="153">
      <t>ゲンショウ</t>
    </rPh>
    <rPh sb="154" eb="156">
      <t>オスイ</t>
    </rPh>
    <rPh sb="156" eb="158">
      <t>ショリ</t>
    </rPh>
    <rPh sb="158" eb="160">
      <t>ゲンカ</t>
    </rPh>
    <rPh sb="161" eb="163">
      <t>コウトウ</t>
    </rPh>
    <rPh sb="167" eb="169">
      <t>エイキョウ</t>
    </rPh>
    <rPh sb="170" eb="171">
      <t>ウ</t>
    </rPh>
    <rPh sb="174" eb="176">
      <t>ケイヒ</t>
    </rPh>
    <rPh sb="176" eb="178">
      <t>カイシュウ</t>
    </rPh>
    <rPh sb="178" eb="179">
      <t>リツ</t>
    </rPh>
    <rPh sb="180" eb="182">
      <t>レイワ</t>
    </rPh>
    <rPh sb="183" eb="184">
      <t>ネン</t>
    </rPh>
    <rPh sb="184" eb="185">
      <t>ド</t>
    </rPh>
    <rPh sb="186" eb="187">
      <t>クラ</t>
    </rPh>
    <rPh sb="188" eb="190">
      <t>ジャッカン</t>
    </rPh>
    <rPh sb="190" eb="192">
      <t>カイゼン</t>
    </rPh>
    <rPh sb="196" eb="198">
      <t>イゼン</t>
    </rPh>
    <rPh sb="206" eb="207">
      <t>トド</t>
    </rPh>
    <rPh sb="210" eb="212">
      <t>ジョウキョウ</t>
    </rPh>
    <rPh sb="216" eb="219">
      <t>スイセンカ</t>
    </rPh>
    <rPh sb="219" eb="220">
      <t>リツ</t>
    </rPh>
    <rPh sb="221" eb="224">
      <t>ミフキュウ</t>
    </rPh>
    <rPh sb="224" eb="226">
      <t>チク</t>
    </rPh>
    <rPh sb="226" eb="228">
      <t>カイショウ</t>
    </rPh>
    <rPh sb="228" eb="230">
      <t>コウジ</t>
    </rPh>
    <rPh sb="231" eb="232">
      <t>スス</t>
    </rPh>
    <rPh sb="234" eb="235">
      <t>ナカ</t>
    </rPh>
    <rPh sb="236" eb="238">
      <t>ネンネン</t>
    </rPh>
    <rPh sb="238" eb="240">
      <t>コウジョウ</t>
    </rPh>
    <rPh sb="242" eb="244">
      <t>レイワ</t>
    </rPh>
    <rPh sb="244" eb="246">
      <t>ガンネン</t>
    </rPh>
    <rPh sb="256" eb="258">
      <t>トウタツ</t>
    </rPh>
    <rPh sb="262" eb="264">
      <t>ジンコウ</t>
    </rPh>
    <rPh sb="264" eb="265">
      <t>ゲン</t>
    </rPh>
    <rPh sb="265" eb="266">
      <t>ショウ</t>
    </rPh>
    <rPh sb="266" eb="267">
      <t>ハバ</t>
    </rPh>
    <rPh sb="268" eb="269">
      <t>オオ</t>
    </rPh>
    <rPh sb="272" eb="274">
      <t>ショリ</t>
    </rPh>
    <rPh sb="274" eb="276">
      <t>クイキ</t>
    </rPh>
    <rPh sb="276" eb="277">
      <t>ナイ</t>
    </rPh>
    <rPh sb="277" eb="279">
      <t>ジンコウ</t>
    </rPh>
    <rPh sb="279" eb="281">
      <t>ミツド</t>
    </rPh>
    <rPh sb="282" eb="284">
      <t>サクネン</t>
    </rPh>
    <rPh sb="284" eb="285">
      <t>ド</t>
    </rPh>
    <rPh sb="285" eb="286">
      <t>ヒ</t>
    </rPh>
    <rPh sb="289" eb="290">
      <t>ヒト</t>
    </rPh>
    <rPh sb="293" eb="295">
      <t>ゲンショウ</t>
    </rPh>
    <rPh sb="297" eb="300">
      <t>スイセンカ</t>
    </rPh>
    <rPh sb="300" eb="301">
      <t>リツ</t>
    </rPh>
    <rPh sb="311" eb="314">
      <t>サクネンド</t>
    </rPh>
    <rPh sb="321" eb="323">
      <t>テイカ</t>
    </rPh>
    <rPh sb="324" eb="325">
      <t>アシ</t>
    </rPh>
    <rPh sb="325" eb="326">
      <t>ブ</t>
    </rPh>
    <rPh sb="334" eb="336">
      <t>ショウワ</t>
    </rPh>
    <rPh sb="338" eb="339">
      <t>ネン</t>
    </rPh>
    <rPh sb="339" eb="340">
      <t>ダイ</t>
    </rPh>
    <rPh sb="341" eb="342">
      <t>ハジ</t>
    </rPh>
    <rPh sb="345" eb="348">
      <t>ゲスイドウ</t>
    </rPh>
    <rPh sb="348" eb="350">
      <t>ケンセツ</t>
    </rPh>
    <rPh sb="354" eb="355">
      <t>スデ</t>
    </rPh>
    <rPh sb="358" eb="359">
      <t>ネン</t>
    </rPh>
    <rPh sb="359" eb="361">
      <t>イジョウ</t>
    </rPh>
    <rPh sb="361" eb="363">
      <t>ケイカ</t>
    </rPh>
    <rPh sb="365" eb="367">
      <t>カンキョ</t>
    </rPh>
    <rPh sb="368" eb="370">
      <t>ゾウカ</t>
    </rPh>
    <rPh sb="379" eb="381">
      <t>カンキョ</t>
    </rPh>
    <rPh sb="382" eb="383">
      <t>イ</t>
    </rPh>
    <rPh sb="384" eb="385">
      <t>カ</t>
    </rPh>
    <rPh sb="387" eb="388">
      <t>フク</t>
    </rPh>
    <rPh sb="390" eb="393">
      <t>ロウキュウカ</t>
    </rPh>
    <rPh sb="395" eb="397">
      <t>コウジ</t>
    </rPh>
    <rPh sb="398" eb="400">
      <t>コンゴ</t>
    </rPh>
    <rPh sb="401" eb="404">
      <t>ホンカクカ</t>
    </rPh>
    <rPh sb="409" eb="411">
      <t>ソウテイ</t>
    </rPh>
    <rPh sb="414" eb="416">
      <t>キギョウ</t>
    </rPh>
    <rPh sb="416" eb="417">
      <t>サイ</t>
    </rPh>
    <rPh sb="417" eb="419">
      <t>ザンダカ</t>
    </rPh>
    <rPh sb="419" eb="420">
      <t>タイ</t>
    </rPh>
    <rPh sb="420" eb="422">
      <t>ジギョウ</t>
    </rPh>
    <rPh sb="422" eb="424">
      <t>キボ</t>
    </rPh>
    <rPh sb="424" eb="426">
      <t>ヒリツ</t>
    </rPh>
    <rPh sb="427" eb="428">
      <t>フタタ</t>
    </rPh>
    <rPh sb="429" eb="431">
      <t>ジョウショウ</t>
    </rPh>
    <rPh sb="436" eb="438">
      <t>ミコ</t>
    </rPh>
    <phoneticPr fontId="4"/>
  </si>
  <si>
    <t xml:space="preserve">　現在の経営状況は概ね順調ではあるが、今後、管渠等の老朽化に伴う維持管理・改築等に係る費用は増大し、人口減少による使用料収入の減少、有収水量の減少、汚水原価処理の高騰となって現れると想定する。一方で、毎年の企業債残高は順調に減少しており、キャッシュフローは当面の間、必要額は確保出来るものと見込んでいるが、昨今の急激な電気料金の値上げ、資材費、人件費の高騰による費用の増大には注意を要する。
　このような状況下、安心安全な生活空間の提供と良好な水資源の循環のため、ストックマネジメント計画に基づいた計画的・効率的な改築事業を進めると共に、経費節減のための企業努力を継続して行っていく。また、本格的な管渠改築事業が必要となる時期を前に、安定的・継続的な事業運営を行うため、改築費を考慮した使用料改定を視野に入れる必要がある。
</t>
    <rPh sb="19" eb="21">
      <t>コンゴ</t>
    </rPh>
    <rPh sb="22" eb="24">
      <t>カンキョ</t>
    </rPh>
    <rPh sb="24" eb="25">
      <t>トウ</t>
    </rPh>
    <rPh sb="26" eb="28">
      <t>ロウキュウ</t>
    </rPh>
    <rPh sb="46" eb="48">
      <t>ゾウダイ</t>
    </rPh>
    <rPh sb="50" eb="52">
      <t>ジンコウ</t>
    </rPh>
    <rPh sb="52" eb="54">
      <t>ゲンショウ</t>
    </rPh>
    <rPh sb="71" eb="73">
      <t>ゲンショウ</t>
    </rPh>
    <rPh sb="74" eb="76">
      <t>オスイ</t>
    </rPh>
    <rPh sb="76" eb="78">
      <t>ゲンカ</t>
    </rPh>
    <rPh sb="78" eb="80">
      <t>ショリ</t>
    </rPh>
    <rPh sb="81" eb="83">
      <t>コウトウ</t>
    </rPh>
    <rPh sb="87" eb="88">
      <t>アラワ</t>
    </rPh>
    <rPh sb="91" eb="93">
      <t>ソウテイ</t>
    </rPh>
    <rPh sb="96" eb="98">
      <t>イッポウ</t>
    </rPh>
    <rPh sb="100" eb="102">
      <t>マイトシ</t>
    </rPh>
    <rPh sb="103" eb="106">
      <t>キギョウサイ</t>
    </rPh>
    <rPh sb="106" eb="108">
      <t>ザンダカ</t>
    </rPh>
    <rPh sb="109" eb="111">
      <t>ジュンチョウ</t>
    </rPh>
    <rPh sb="112" eb="114">
      <t>ゲンショウ</t>
    </rPh>
    <rPh sb="128" eb="130">
      <t>トウメン</t>
    </rPh>
    <rPh sb="131" eb="132">
      <t>アイダ</t>
    </rPh>
    <rPh sb="133" eb="135">
      <t>ヒツヨウ</t>
    </rPh>
    <rPh sb="135" eb="136">
      <t>ガク</t>
    </rPh>
    <rPh sb="137" eb="139">
      <t>カクホ</t>
    </rPh>
    <rPh sb="139" eb="141">
      <t>デキ</t>
    </rPh>
    <rPh sb="145" eb="147">
      <t>ミコ</t>
    </rPh>
    <rPh sb="153" eb="155">
      <t>サッコン</t>
    </rPh>
    <rPh sb="156" eb="158">
      <t>キュウゲキ</t>
    </rPh>
    <rPh sb="159" eb="161">
      <t>デンキ</t>
    </rPh>
    <rPh sb="161" eb="163">
      <t>リョウキン</t>
    </rPh>
    <rPh sb="164" eb="166">
      <t>ネア</t>
    </rPh>
    <rPh sb="168" eb="170">
      <t>シザイ</t>
    </rPh>
    <rPh sb="170" eb="171">
      <t>ヒ</t>
    </rPh>
    <rPh sb="172" eb="175">
      <t>ジンケンヒ</t>
    </rPh>
    <rPh sb="176" eb="178">
      <t>コウトウ</t>
    </rPh>
    <rPh sb="181" eb="183">
      <t>ヒヨウ</t>
    </rPh>
    <rPh sb="184" eb="186">
      <t>ゾウダイ</t>
    </rPh>
    <rPh sb="188" eb="190">
      <t>チュウイ</t>
    </rPh>
    <rPh sb="206" eb="208">
      <t>アンシン</t>
    </rPh>
    <rPh sb="208" eb="210">
      <t>アンゼン</t>
    </rPh>
    <rPh sb="222" eb="223">
      <t>ミズ</t>
    </rPh>
    <rPh sb="259" eb="261">
      <t>ジギョウ</t>
    </rPh>
    <rPh sb="286" eb="287">
      <t>オコナ</t>
    </rPh>
    <rPh sb="295" eb="298">
      <t>ホンカクテキ</t>
    </rPh>
    <rPh sb="299" eb="301">
      <t>カンキョ</t>
    </rPh>
    <rPh sb="301" eb="303">
      <t>カイチク</t>
    </rPh>
    <rPh sb="306" eb="308">
      <t>ヒツヨウ</t>
    </rPh>
    <rPh sb="311" eb="313">
      <t>ジキ</t>
    </rPh>
    <rPh sb="314" eb="315">
      <t>マエ</t>
    </rPh>
    <rPh sb="335" eb="337">
      <t>カイチク</t>
    </rPh>
    <rPh sb="337" eb="338">
      <t>ヒ</t>
    </rPh>
    <rPh sb="339" eb="341">
      <t>コウリョ</t>
    </rPh>
    <rPh sb="355" eb="3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</si>
</sst>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0.13</c:v>
                </c:pt>
                <c:pt idx="2">
                  <c:v>0.15</c:v>
                </c:pt>
                <c:pt idx="3">
                  <c:v>0.09</c:v>
                </c:pt>
                <c:pt idx="4">
                  <c:v>0.1</c:v>
                </c:pt>
              </c:numCache>
            </c:numRef>
          </c:val>
          <c:extLst>
            <c:ext xmlns:c16="http://schemas.microsoft.com/office/drawing/2014/chart" uri="{C3380CC4-5D6E-409C-BE32-E72D297353CC}">
              <c16:uniqueId val="{00000000-1DF1-4F3E-8E14-1ECCC9634C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1DF1-4F3E-8E14-1ECCC9634C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C6-4241-91CE-9270A6640F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0EC6-4241-91CE-9270A6640F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99.54</c:v>
                </c:pt>
                <c:pt idx="1">
                  <c:v>99.62</c:v>
                </c:pt>
                <c:pt idx="2">
                  <c:v>99.41</c:v>
                </c:pt>
                <c:pt idx="3">
                  <c:v>99.44</c:v>
                </c:pt>
                <c:pt idx="4">
                  <c:v>99.43</c:v>
                </c:pt>
              </c:numCache>
            </c:numRef>
          </c:val>
          <c:extLst>
            <c:ext xmlns:c16="http://schemas.microsoft.com/office/drawing/2014/chart" uri="{C3380CC4-5D6E-409C-BE32-E72D297353CC}">
              <c16:uniqueId val="{00000000-9828-4BCD-B272-E5D5501C5C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9828-4BCD-B272-E5D5501C5C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116.67</c:v>
                </c:pt>
                <c:pt idx="1">
                  <c:v>117.1</c:v>
                </c:pt>
                <c:pt idx="2">
                  <c:v>113.21</c:v>
                </c:pt>
                <c:pt idx="3">
                  <c:v>113.77</c:v>
                </c:pt>
                <c:pt idx="4">
                  <c:v>113.9</c:v>
                </c:pt>
              </c:numCache>
            </c:numRef>
          </c:val>
          <c:extLst>
            <c:ext xmlns:c16="http://schemas.microsoft.com/office/drawing/2014/chart" uri="{C3380CC4-5D6E-409C-BE32-E72D297353CC}">
              <c16:uniqueId val="{00000000-4DE1-4A15-A601-EB3B8ED4A2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4DE1-4A15-A601-EB3B8ED4A2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22.89</c:v>
                </c:pt>
                <c:pt idx="1">
                  <c:v>25.36</c:v>
                </c:pt>
                <c:pt idx="2">
                  <c:v>27.81</c:v>
                </c:pt>
                <c:pt idx="3">
                  <c:v>30.17</c:v>
                </c:pt>
                <c:pt idx="4">
                  <c:v>32.47</c:v>
                </c:pt>
              </c:numCache>
            </c:numRef>
          </c:val>
          <c:extLst>
            <c:ext xmlns:c16="http://schemas.microsoft.com/office/drawing/2014/chart" uri="{C3380CC4-5D6E-409C-BE32-E72D297353CC}">
              <c16:uniqueId val="{00000000-DA02-49DC-8106-E2D8D92192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DA02-49DC-8106-E2D8D92192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FC-4344-9785-F3D0312BA9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D8FC-4344-9785-F3D0312BA9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5E-40A7-BF1A-5B26B31B74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385E-40A7-BF1A-5B26B31B74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93.7</c:v>
                </c:pt>
                <c:pt idx="1">
                  <c:v>98.93</c:v>
                </c:pt>
                <c:pt idx="2">
                  <c:v>104.88</c:v>
                </c:pt>
                <c:pt idx="3">
                  <c:v>115.3</c:v>
                </c:pt>
                <c:pt idx="4">
                  <c:v>127.35</c:v>
                </c:pt>
              </c:numCache>
            </c:numRef>
          </c:val>
          <c:extLst>
            <c:ext xmlns:c16="http://schemas.microsoft.com/office/drawing/2014/chart" uri="{C3380CC4-5D6E-409C-BE32-E72D297353CC}">
              <c16:uniqueId val="{00000000-4A89-4484-AF76-E12C681C99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4A89-4484-AF76-E12C681C99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697.19</c:v>
                </c:pt>
                <c:pt idx="1">
                  <c:v>677.9</c:v>
                </c:pt>
                <c:pt idx="2">
                  <c:v>699.79</c:v>
                </c:pt>
                <c:pt idx="3">
                  <c:v>626.87</c:v>
                </c:pt>
                <c:pt idx="4">
                  <c:v>568.46</c:v>
                </c:pt>
              </c:numCache>
            </c:numRef>
          </c:val>
          <c:extLst>
            <c:ext xmlns:c16="http://schemas.microsoft.com/office/drawing/2014/chart" uri="{C3380CC4-5D6E-409C-BE32-E72D297353CC}">
              <c16:uniqueId val="{00000000-ED94-4F56-82BB-5E0487E671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ED94-4F56-82BB-5E0487E671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98.87</c:v>
                </c:pt>
                <c:pt idx="1">
                  <c:v>99.57</c:v>
                </c:pt>
                <c:pt idx="2">
                  <c:v>90.18</c:v>
                </c:pt>
                <c:pt idx="3">
                  <c:v>91.83</c:v>
                </c:pt>
                <c:pt idx="4">
                  <c:v>92.76</c:v>
                </c:pt>
              </c:numCache>
            </c:numRef>
          </c:val>
          <c:extLst>
            <c:ext xmlns:c16="http://schemas.microsoft.com/office/drawing/2014/chart" uri="{C3380CC4-5D6E-409C-BE32-E72D297353CC}">
              <c16:uniqueId val="{00000000-F1DF-4EBE-A4A1-210088580B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F1DF-4EBE-A4A1-210088580B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172.02</c:v>
                </c:pt>
                <c:pt idx="1">
                  <c:v>170.91</c:v>
                </c:pt>
                <c:pt idx="2">
                  <c:v>185.85</c:v>
                </c:pt>
                <c:pt idx="3">
                  <c:v>183.76</c:v>
                </c:pt>
                <c:pt idx="4">
                  <c:v>182.62</c:v>
                </c:pt>
              </c:numCache>
            </c:numRef>
          </c:val>
          <c:extLst>
            <c:ext xmlns:c16="http://schemas.microsoft.com/office/drawing/2014/chart" uri="{C3380CC4-5D6E-409C-BE32-E72D297353CC}">
              <c16:uniqueId val="{00000000-4838-4D40-82C2-32AC628AE0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4838-4D40-82C2-32AC628AE0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長野県　諏訪市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45">
        <f>データ!S6</f>
        <v>48385</v>
      </c>
      <c r="AM8" s="45"/>
      <c r="AN8" s="45"/>
      <c r="AO8" s="45"/>
      <c r="AP8" s="45"/>
      <c r="AQ8" s="45"/>
      <c r="AR8" s="45"/>
      <c r="AS8" s="45"/>
      <c r="AT8" s="46">
        <f>データ!T6</f>
        <v>109.17</v>
      </c>
      <c r="AU8" s="46"/>
      <c r="AV8" s="46"/>
      <c r="AW8" s="46"/>
      <c r="AX8" s="46"/>
      <c r="AY8" s="46"/>
      <c r="AZ8" s="46"/>
      <c r="BA8" s="46"/>
      <c r="BB8" s="46">
        <f>データ!U6</f>
        <v>443.21</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68.52</v>
      </c>
      <c r="J10" s="46"/>
      <c r="K10" s="46"/>
      <c r="L10" s="46"/>
      <c r="M10" s="46"/>
      <c r="N10" s="46"/>
      <c r="O10" s="46"/>
      <c r="P10" s="46">
        <f>データ!P6</f>
        <v>99.54</v>
      </c>
      <c r="Q10" s="46"/>
      <c r="R10" s="46"/>
      <c r="S10" s="46"/>
      <c r="T10" s="46"/>
      <c r="U10" s="46"/>
      <c r="V10" s="46"/>
      <c r="W10" s="46">
        <f>データ!Q6</f>
        <v>72.83</v>
      </c>
      <c r="X10" s="46"/>
      <c r="Y10" s="46"/>
      <c r="Z10" s="46"/>
      <c r="AA10" s="46"/>
      <c r="AB10" s="46"/>
      <c r="AC10" s="46"/>
      <c r="AD10" s="45">
        <f>データ!R6</f>
        <v>3119</v>
      </c>
      <c r="AE10" s="45"/>
      <c r="AF10" s="45"/>
      <c r="AG10" s="45"/>
      <c r="AH10" s="45"/>
      <c r="AI10" s="45"/>
      <c r="AJ10" s="45"/>
      <c r="AK10" s="2"/>
      <c r="AL10" s="45">
        <f>データ!V6</f>
        <v>47707</v>
      </c>
      <c r="AM10" s="45"/>
      <c r="AN10" s="45"/>
      <c r="AO10" s="45"/>
      <c r="AP10" s="45"/>
      <c r="AQ10" s="45"/>
      <c r="AR10" s="45"/>
      <c r="AS10" s="45"/>
      <c r="AT10" s="46">
        <f>データ!W6</f>
        <v>16.21</v>
      </c>
      <c r="AU10" s="46"/>
      <c r="AV10" s="46"/>
      <c r="AW10" s="46"/>
      <c r="AX10" s="46"/>
      <c r="AY10" s="46"/>
      <c r="AZ10" s="46"/>
      <c r="BA10" s="46"/>
      <c r="BB10" s="46">
        <f>データ!X6</f>
        <v>2943.06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6.7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6.7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6.7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8"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8"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8"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8"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iC5xrMkP4mkhPjN0TClMtXY1jEiiaUfgyMtthTIVf/AFxWYaJKh3UxgAIwbLdQ9WoACMSu30wAZIHVgGYwkdg==" saltValue="i8d1pgZEIgy51h1lXHNf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202061</v>
      </c>
      <c r="D6" s="19">
        <f t="shared" si="3"/>
        <v>46</v>
      </c>
      <c r="E6" s="19">
        <f t="shared" si="3"/>
        <v>17</v>
      </c>
      <c r="F6" s="19">
        <f t="shared" si="3"/>
        <v>1</v>
      </c>
      <c r="G6" s="19">
        <f t="shared" si="3"/>
        <v>0</v>
      </c>
      <c r="H6" s="19" t="str">
        <f t="shared" si="3"/>
        <v>長野県　諏訪市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68.52</v>
      </c>
      <c r="P6" s="20">
        <f t="shared" si="3"/>
        <v>99.54</v>
      </c>
      <c r="Q6" s="20">
        <f t="shared" si="3"/>
        <v>72.83</v>
      </c>
      <c r="R6" s="20">
        <f t="shared" si="3"/>
        <v>3119</v>
      </c>
      <c r="S6" s="20">
        <f t="shared" si="3"/>
        <v>48385</v>
      </c>
      <c r="T6" s="20">
        <f t="shared" si="3"/>
        <v>109.17</v>
      </c>
      <c r="U6" s="20">
        <f t="shared" si="3"/>
        <v>443.21</v>
      </c>
      <c r="V6" s="20">
        <f t="shared" si="3"/>
        <v>47707</v>
      </c>
      <c r="W6" s="20">
        <f t="shared" si="3"/>
        <v>16.21</v>
      </c>
      <c r="X6" s="20">
        <f t="shared" si="3"/>
        <v>2943.06</v>
      </c>
      <c r="Y6" s="21">
        <f>IF(Y7="",NA(),Y7)</f>
        <v>116.67</v>
      </c>
      <c r="Z6" s="21">
        <f t="shared" ref="Z6:AH6" si="4">IF(Z7="",NA(),Z7)</f>
        <v>117.1</v>
      </c>
      <c r="AA6" s="21">
        <f t="shared" si="4"/>
        <v>113.21</v>
      </c>
      <c r="AB6" s="21">
        <f t="shared" si="4"/>
        <v>113.77</v>
      </c>
      <c r="AC6" s="21">
        <f t="shared" si="4"/>
        <v>113.9</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93.7</v>
      </c>
      <c r="AV6" s="21">
        <f t="shared" ref="AV6:BD6" si="6">IF(AV7="",NA(),AV7)</f>
        <v>98.93</v>
      </c>
      <c r="AW6" s="21">
        <f t="shared" si="6"/>
        <v>104.88</v>
      </c>
      <c r="AX6" s="21">
        <f t="shared" si="6"/>
        <v>115.3</v>
      </c>
      <c r="AY6" s="21">
        <f t="shared" si="6"/>
        <v>127.35</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697.19</v>
      </c>
      <c r="BG6" s="21">
        <f t="shared" ref="BG6:BO6" si="7">IF(BG7="",NA(),BG7)</f>
        <v>677.9</v>
      </c>
      <c r="BH6" s="21">
        <f t="shared" si="7"/>
        <v>699.79</v>
      </c>
      <c r="BI6" s="21">
        <f t="shared" si="7"/>
        <v>626.87</v>
      </c>
      <c r="BJ6" s="21">
        <f t="shared" si="7"/>
        <v>568.46</v>
      </c>
      <c r="BK6" s="21">
        <f t="shared" si="7"/>
        <v>820.36</v>
      </c>
      <c r="BL6" s="21">
        <f t="shared" si="7"/>
        <v>847.44</v>
      </c>
      <c r="BM6" s="21">
        <f t="shared" si="7"/>
        <v>857.88</v>
      </c>
      <c r="BN6" s="21">
        <f t="shared" si="7"/>
        <v>825.1</v>
      </c>
      <c r="BO6" s="21">
        <f t="shared" si="7"/>
        <v>789.87</v>
      </c>
      <c r="BP6" s="20" t="str">
        <f>IF(BP7="","",IF(BP7="-","【-】","【"&amp;SUBSTITUTE(TEXT(BP7,"#,##0.00"),"-","△")&amp;"】"))</f>
        <v>【652.82】</v>
      </c>
      <c r="BQ6" s="21">
        <f>IF(BQ7="",NA(),BQ7)</f>
        <v>98.87</v>
      </c>
      <c r="BR6" s="21">
        <f t="shared" ref="BR6:BZ6" si="8">IF(BR7="",NA(),BR7)</f>
        <v>99.57</v>
      </c>
      <c r="BS6" s="21">
        <f t="shared" si="8"/>
        <v>90.18</v>
      </c>
      <c r="BT6" s="21">
        <f t="shared" si="8"/>
        <v>91.83</v>
      </c>
      <c r="BU6" s="21">
        <f t="shared" si="8"/>
        <v>92.76</v>
      </c>
      <c r="BV6" s="21">
        <f t="shared" si="8"/>
        <v>95.4</v>
      </c>
      <c r="BW6" s="21">
        <f t="shared" si="8"/>
        <v>94.69</v>
      </c>
      <c r="BX6" s="21">
        <f t="shared" si="8"/>
        <v>94.97</v>
      </c>
      <c r="BY6" s="21">
        <f t="shared" si="8"/>
        <v>97.07</v>
      </c>
      <c r="BZ6" s="21">
        <f t="shared" si="8"/>
        <v>98.06</v>
      </c>
      <c r="CA6" s="20" t="str">
        <f>IF(CA7="","",IF(CA7="-","【-】","【"&amp;SUBSTITUTE(TEXT(CA7,"#,##0.00"),"-","△")&amp;"】"))</f>
        <v>【97.61】</v>
      </c>
      <c r="CB6" s="21">
        <f>IF(CB7="",NA(),CB7)</f>
        <v>172.02</v>
      </c>
      <c r="CC6" s="21">
        <f t="shared" ref="CC6:CK6" si="9">IF(CC7="",NA(),CC7)</f>
        <v>170.91</v>
      </c>
      <c r="CD6" s="21">
        <f t="shared" si="9"/>
        <v>185.85</v>
      </c>
      <c r="CE6" s="21">
        <f t="shared" si="9"/>
        <v>183.76</v>
      </c>
      <c r="CF6" s="21">
        <f t="shared" si="9"/>
        <v>182.62</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99.54</v>
      </c>
      <c r="CY6" s="21">
        <f t="shared" ref="CY6:DG6" si="11">IF(CY7="",NA(),CY7)</f>
        <v>99.62</v>
      </c>
      <c r="CZ6" s="21">
        <f t="shared" si="11"/>
        <v>99.41</v>
      </c>
      <c r="DA6" s="21">
        <f t="shared" si="11"/>
        <v>99.44</v>
      </c>
      <c r="DB6" s="21">
        <f t="shared" si="11"/>
        <v>99.43</v>
      </c>
      <c r="DC6" s="21">
        <f t="shared" si="11"/>
        <v>92.55</v>
      </c>
      <c r="DD6" s="21">
        <f t="shared" si="11"/>
        <v>92.62</v>
      </c>
      <c r="DE6" s="21">
        <f t="shared" si="11"/>
        <v>92.72</v>
      </c>
      <c r="DF6" s="21">
        <f t="shared" si="11"/>
        <v>92.88</v>
      </c>
      <c r="DG6" s="21">
        <f t="shared" si="11"/>
        <v>92.9</v>
      </c>
      <c r="DH6" s="20" t="str">
        <f>IF(DH7="","",IF(DH7="-","【-】","【"&amp;SUBSTITUTE(TEXT(DH7,"#,##0.00"),"-","△")&amp;"】"))</f>
        <v>【95.82】</v>
      </c>
      <c r="DI6" s="21">
        <f>IF(DI7="",NA(),DI7)</f>
        <v>22.89</v>
      </c>
      <c r="DJ6" s="21">
        <f t="shared" ref="DJ6:DR6" si="12">IF(DJ7="",NA(),DJ7)</f>
        <v>25.36</v>
      </c>
      <c r="DK6" s="21">
        <f t="shared" si="12"/>
        <v>27.81</v>
      </c>
      <c r="DL6" s="21">
        <f t="shared" si="12"/>
        <v>30.17</v>
      </c>
      <c r="DM6" s="21">
        <f t="shared" si="12"/>
        <v>32.47</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0.06</v>
      </c>
      <c r="EF6" s="21">
        <f t="shared" ref="EF6:EN6" si="14">IF(EF7="",NA(),EF7)</f>
        <v>0.13</v>
      </c>
      <c r="EG6" s="21">
        <f t="shared" si="14"/>
        <v>0.15</v>
      </c>
      <c r="EH6" s="21">
        <f t="shared" si="14"/>
        <v>0.09</v>
      </c>
      <c r="EI6" s="21">
        <f t="shared" si="14"/>
        <v>0.1</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202061</v>
      </c>
      <c r="D7" s="23">
        <v>46</v>
      </c>
      <c r="E7" s="23">
        <v>17</v>
      </c>
      <c r="F7" s="23">
        <v>1</v>
      </c>
      <c r="G7" s="23">
        <v>0</v>
      </c>
      <c r="H7" s="23" t="s">
        <v>95</v>
      </c>
      <c r="I7" s="23" t="s">
        <v>96</v>
      </c>
      <c r="J7" s="23" t="s">
        <v>97</v>
      </c>
      <c r="K7" s="23" t="s">
        <v>98</v>
      </c>
      <c r="L7" s="23" t="s">
        <v>99</v>
      </c>
      <c r="M7" s="23" t="s">
        <v>100</v>
      </c>
      <c r="N7" s="24" t="s">
        <v>101</v>
      </c>
      <c r="O7" s="24">
        <v>68.52</v>
      </c>
      <c r="P7" s="24">
        <v>99.54</v>
      </c>
      <c r="Q7" s="24">
        <v>72.83</v>
      </c>
      <c r="R7" s="24">
        <v>3119</v>
      </c>
      <c r="S7" s="24">
        <v>48385</v>
      </c>
      <c r="T7" s="24">
        <v>109.17</v>
      </c>
      <c r="U7" s="24">
        <v>443.21</v>
      </c>
      <c r="V7" s="24">
        <v>47707</v>
      </c>
      <c r="W7" s="24">
        <v>16.21</v>
      </c>
      <c r="X7" s="24">
        <v>2943.06</v>
      </c>
      <c r="Y7" s="24">
        <v>116.67</v>
      </c>
      <c r="Z7" s="24">
        <v>117.1</v>
      </c>
      <c r="AA7" s="24">
        <v>113.21</v>
      </c>
      <c r="AB7" s="24">
        <v>113.77</v>
      </c>
      <c r="AC7" s="24">
        <v>113.9</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93.7</v>
      </c>
      <c r="AV7" s="24">
        <v>98.93</v>
      </c>
      <c r="AW7" s="24">
        <v>104.88</v>
      </c>
      <c r="AX7" s="24">
        <v>115.3</v>
      </c>
      <c r="AY7" s="24">
        <v>127.35</v>
      </c>
      <c r="AZ7" s="24">
        <v>76.31</v>
      </c>
      <c r="BA7" s="24">
        <v>68.180000000000007</v>
      </c>
      <c r="BB7" s="24">
        <v>67.930000000000007</v>
      </c>
      <c r="BC7" s="24">
        <v>68.53</v>
      </c>
      <c r="BD7" s="24">
        <v>69.180000000000007</v>
      </c>
      <c r="BE7" s="24">
        <v>73.44</v>
      </c>
      <c r="BF7" s="24">
        <v>697.19</v>
      </c>
      <c r="BG7" s="24">
        <v>677.9</v>
      </c>
      <c r="BH7" s="24">
        <v>699.79</v>
      </c>
      <c r="BI7" s="24">
        <v>626.87</v>
      </c>
      <c r="BJ7" s="24">
        <v>568.46</v>
      </c>
      <c r="BK7" s="24">
        <v>820.36</v>
      </c>
      <c r="BL7" s="24">
        <v>847.44</v>
      </c>
      <c r="BM7" s="24">
        <v>857.88</v>
      </c>
      <c r="BN7" s="24">
        <v>825.1</v>
      </c>
      <c r="BO7" s="24">
        <v>789.87</v>
      </c>
      <c r="BP7" s="24">
        <v>652.82000000000005</v>
      </c>
      <c r="BQ7" s="24">
        <v>98.87</v>
      </c>
      <c r="BR7" s="24">
        <v>99.57</v>
      </c>
      <c r="BS7" s="24">
        <v>90.18</v>
      </c>
      <c r="BT7" s="24">
        <v>91.83</v>
      </c>
      <c r="BU7" s="24">
        <v>92.76</v>
      </c>
      <c r="BV7" s="24">
        <v>95.4</v>
      </c>
      <c r="BW7" s="24">
        <v>94.69</v>
      </c>
      <c r="BX7" s="24">
        <v>94.97</v>
      </c>
      <c r="BY7" s="24">
        <v>97.07</v>
      </c>
      <c r="BZ7" s="24">
        <v>98.06</v>
      </c>
      <c r="CA7" s="24">
        <v>97.61</v>
      </c>
      <c r="CB7" s="24">
        <v>172.02</v>
      </c>
      <c r="CC7" s="24">
        <v>170.91</v>
      </c>
      <c r="CD7" s="24">
        <v>185.85</v>
      </c>
      <c r="CE7" s="24">
        <v>183.76</v>
      </c>
      <c r="CF7" s="24">
        <v>182.62</v>
      </c>
      <c r="CG7" s="24">
        <v>163.19999999999999</v>
      </c>
      <c r="CH7" s="24">
        <v>159.78</v>
      </c>
      <c r="CI7" s="24">
        <v>159.49</v>
      </c>
      <c r="CJ7" s="24">
        <v>157.81</v>
      </c>
      <c r="CK7" s="24">
        <v>157.37</v>
      </c>
      <c r="CL7" s="24">
        <v>138.29</v>
      </c>
      <c r="CM7" s="24" t="s">
        <v>101</v>
      </c>
      <c r="CN7" s="24" t="s">
        <v>101</v>
      </c>
      <c r="CO7" s="24" t="s">
        <v>101</v>
      </c>
      <c r="CP7" s="24" t="s">
        <v>101</v>
      </c>
      <c r="CQ7" s="24" t="s">
        <v>101</v>
      </c>
      <c r="CR7" s="24">
        <v>65.040000000000006</v>
      </c>
      <c r="CS7" s="24">
        <v>68.31</v>
      </c>
      <c r="CT7" s="24">
        <v>65.28</v>
      </c>
      <c r="CU7" s="24">
        <v>64.92</v>
      </c>
      <c r="CV7" s="24">
        <v>64.14</v>
      </c>
      <c r="CW7" s="24">
        <v>59.1</v>
      </c>
      <c r="CX7" s="24">
        <v>99.54</v>
      </c>
      <c r="CY7" s="24">
        <v>99.62</v>
      </c>
      <c r="CZ7" s="24">
        <v>99.41</v>
      </c>
      <c r="DA7" s="24">
        <v>99.44</v>
      </c>
      <c r="DB7" s="24">
        <v>99.43</v>
      </c>
      <c r="DC7" s="24">
        <v>92.55</v>
      </c>
      <c r="DD7" s="24">
        <v>92.62</v>
      </c>
      <c r="DE7" s="24">
        <v>92.72</v>
      </c>
      <c r="DF7" s="24">
        <v>92.88</v>
      </c>
      <c r="DG7" s="24">
        <v>92.9</v>
      </c>
      <c r="DH7" s="24">
        <v>95.82</v>
      </c>
      <c r="DI7" s="24">
        <v>22.89</v>
      </c>
      <c r="DJ7" s="24">
        <v>25.36</v>
      </c>
      <c r="DK7" s="24">
        <v>27.81</v>
      </c>
      <c r="DL7" s="24">
        <v>30.17</v>
      </c>
      <c r="DM7" s="24">
        <v>32.47</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0.06</v>
      </c>
      <c r="EF7" s="24">
        <v>0.13</v>
      </c>
      <c r="EG7" s="24">
        <v>0.15</v>
      </c>
      <c r="EH7" s="24">
        <v>0.09</v>
      </c>
      <c r="EI7" s="24">
        <v>0.1</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隆雄</cp:lastModifiedBy>
  <cp:lastPrinted>2024-01-17T00:51:31Z</cp:lastPrinted>
  <dcterms:created xsi:type="dcterms:W3CDTF">2023-12-12T00:46:40Z</dcterms:created>
  <dcterms:modified xsi:type="dcterms:W3CDTF">2024-01-17T00:53:43Z</dcterms:modified>
  <cp:category/>
</cp:coreProperties>
</file>