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5(2023)\B企画部\A企画政策課\02スマート化推進係\05_統計\R5諏訪市の統計\完成版\"/>
    </mc:Choice>
  </mc:AlternateContent>
  <bookViews>
    <workbookView xWindow="0" yWindow="0" windowWidth="20490" windowHeight="7095"/>
  </bookViews>
  <sheets>
    <sheet name="P82(1)" sheetId="1" r:id="rId1"/>
    <sheet name="P82(2)" sheetId="2" r:id="rId2"/>
    <sheet name="P82(3)" sheetId="3" r:id="rId3"/>
    <sheet name="P83(1)" sheetId="4" r:id="rId4"/>
    <sheet name="P83(2)" sheetId="5" r:id="rId5"/>
    <sheet name="P83(3)" sheetId="6" r:id="rId6"/>
    <sheet name="P84(1)" sheetId="7" r:id="rId7"/>
    <sheet name="P84(2)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7" l="1"/>
  <c r="E12" i="7"/>
  <c r="E11" i="7"/>
  <c r="E10" i="7"/>
  <c r="E9" i="7"/>
  <c r="E8" i="7"/>
  <c r="E7" i="7"/>
  <c r="E6" i="7"/>
  <c r="E5" i="7"/>
  <c r="E4" i="7"/>
  <c r="B14" i="6"/>
  <c r="B13" i="6"/>
  <c r="B12" i="6"/>
  <c r="G11" i="6"/>
  <c r="B11" i="6"/>
  <c r="B10" i="6"/>
  <c r="G10" i="6" s="1"/>
  <c r="B9" i="6"/>
  <c r="G9" i="6" s="1"/>
  <c r="B8" i="6"/>
  <c r="G8" i="6" s="1"/>
  <c r="B7" i="6"/>
  <c r="G7" i="6" s="1"/>
  <c r="G6" i="6"/>
  <c r="B6" i="6"/>
  <c r="G5" i="6"/>
  <c r="B5" i="6"/>
  <c r="K13" i="5"/>
  <c r="K12" i="5"/>
  <c r="K11" i="5"/>
  <c r="K10" i="5"/>
  <c r="K9" i="5"/>
  <c r="K8" i="5"/>
  <c r="K7" i="5"/>
  <c r="K6" i="5"/>
  <c r="K5" i="5"/>
  <c r="K4" i="5"/>
  <c r="B13" i="4"/>
  <c r="B12" i="4"/>
  <c r="B11" i="4"/>
  <c r="B10" i="4"/>
  <c r="B9" i="4"/>
  <c r="B8" i="4"/>
  <c r="B7" i="4"/>
  <c r="B6" i="4"/>
  <c r="B5" i="4"/>
  <c r="B4" i="4"/>
  <c r="H14" i="3"/>
  <c r="H13" i="3"/>
  <c r="H12" i="3"/>
  <c r="H11" i="3"/>
  <c r="H10" i="3"/>
  <c r="H9" i="3"/>
  <c r="H8" i="3"/>
  <c r="H7" i="3"/>
  <c r="H6" i="3"/>
  <c r="H5" i="3"/>
  <c r="B13" i="2"/>
  <c r="B12" i="2"/>
  <c r="B11" i="2"/>
  <c r="B10" i="2"/>
  <c r="B9" i="2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<sst xmlns="http://schemas.openxmlformats.org/spreadsheetml/2006/main" count="178" uniqueCount="109">
  <si>
    <t>１３１．上水道の状況</t>
    <rPh sb="4" eb="7">
      <t>ジョウスイドウジ</t>
    </rPh>
    <rPh sb="8" eb="10">
      <t>ジョウキョウ</t>
    </rPh>
    <phoneticPr fontId="2"/>
  </si>
  <si>
    <t>年　度</t>
    <rPh sb="0" eb="1">
      <t>トシド</t>
    </rPh>
    <rPh sb="2" eb="3">
      <t>ド</t>
    </rPh>
    <phoneticPr fontId="2"/>
  </si>
  <si>
    <t>有収水量
（千㎥）</t>
    <rPh sb="0" eb="1">
      <t>ユウシ</t>
    </rPh>
    <rPh sb="1" eb="2">
      <t>シュウス</t>
    </rPh>
    <rPh sb="2" eb="4">
      <t>スイリョウセ</t>
    </rPh>
    <rPh sb="6" eb="7">
      <t>セン</t>
    </rPh>
    <phoneticPr fontId="2"/>
  </si>
  <si>
    <t>給水量
（千㎥）</t>
    <rPh sb="0" eb="1">
      <t>キュウス</t>
    </rPh>
    <rPh sb="1" eb="3">
      <t>スイリョウセ</t>
    </rPh>
    <rPh sb="5" eb="6">
      <t>セン</t>
    </rPh>
    <phoneticPr fontId="2"/>
  </si>
  <si>
    <t>給水世帯</t>
    <rPh sb="0" eb="2">
      <t>キュウスイセ</t>
    </rPh>
    <rPh sb="2" eb="4">
      <t>セタイ</t>
    </rPh>
    <phoneticPr fontId="2"/>
  </si>
  <si>
    <t>給水人口</t>
    <rPh sb="0" eb="2">
      <t>キュウスイジ</t>
    </rPh>
    <rPh sb="2" eb="4">
      <t>ジンコウ</t>
    </rPh>
    <phoneticPr fontId="2"/>
  </si>
  <si>
    <t>１人１日平均
給水量（ℓ）</t>
    <rPh sb="1" eb="2">
      <t>ニンニ</t>
    </rPh>
    <rPh sb="3" eb="4">
      <t>ニチヘ</t>
    </rPh>
    <rPh sb="4" eb="6">
      <t>ヘイキンキ</t>
    </rPh>
    <rPh sb="7" eb="9">
      <t>キュウスイリ</t>
    </rPh>
    <rPh sb="9" eb="10">
      <t>リョウ</t>
    </rPh>
    <phoneticPr fontId="2"/>
  </si>
  <si>
    <t>普及率
（％）</t>
    <rPh sb="0" eb="2">
      <t>フキュウリ</t>
    </rPh>
    <rPh sb="2" eb="3">
      <t>リツ</t>
    </rPh>
    <phoneticPr fontId="2"/>
  </si>
  <si>
    <t>平成25年度</t>
    <rPh sb="0" eb="2">
      <t>ヘイセイネ</t>
    </rPh>
    <phoneticPr fontId="2"/>
  </si>
  <si>
    <t>平成26年度</t>
    <rPh sb="0" eb="2">
      <t>ヘイセイネ</t>
    </rPh>
    <phoneticPr fontId="2"/>
  </si>
  <si>
    <t>平成27年度</t>
    <rPh sb="0" eb="2">
      <t>ヘイセイネ</t>
    </rPh>
    <phoneticPr fontId="2"/>
  </si>
  <si>
    <t>平成28年度</t>
    <rPh sb="0" eb="2">
      <t>ヘイセイネ</t>
    </rPh>
    <phoneticPr fontId="2"/>
  </si>
  <si>
    <t>平成29年度</t>
    <rPh sb="0" eb="2">
      <t>ヘイセイネ</t>
    </rPh>
    <phoneticPr fontId="2"/>
  </si>
  <si>
    <t>平成30年度</t>
    <rPh sb="0" eb="2">
      <t>ヘイセイネ</t>
    </rPh>
    <phoneticPr fontId="2"/>
  </si>
  <si>
    <t>令和元年度</t>
    <rPh sb="0" eb="1">
      <t>レイカ</t>
    </rPh>
    <rPh sb="1" eb="2">
      <t>カズガ</t>
    </rPh>
    <phoneticPr fontId="2"/>
  </si>
  <si>
    <t>令和2年度</t>
    <rPh sb="0" eb="1">
      <t>レイカ</t>
    </rPh>
    <rPh sb="1" eb="2">
      <t>カズネ</t>
    </rPh>
    <phoneticPr fontId="2"/>
  </si>
  <si>
    <t>令和3年度</t>
    <rPh sb="0" eb="1">
      <t>レイカ</t>
    </rPh>
    <rPh sb="1" eb="2">
      <t>カズネ</t>
    </rPh>
    <phoneticPr fontId="2"/>
  </si>
  <si>
    <t>令和4年度</t>
    <rPh sb="0" eb="1">
      <t>レイカ</t>
    </rPh>
    <rPh sb="1" eb="2">
      <t>カズネ</t>
    </rPh>
    <phoneticPr fontId="2"/>
  </si>
  <si>
    <t>資料：水道局</t>
    <rPh sb="0" eb="2">
      <t>シリョウス</t>
    </rPh>
    <rPh sb="3" eb="6">
      <t>スイドウキョク</t>
    </rPh>
    <phoneticPr fontId="2"/>
  </si>
  <si>
    <t>１３２．用途別有収水量の状況</t>
    <rPh sb="4" eb="6">
      <t>ヨウトベ</t>
    </rPh>
    <rPh sb="6" eb="7">
      <t>ベツユ</t>
    </rPh>
    <rPh sb="7" eb="8">
      <t>ユウシ</t>
    </rPh>
    <rPh sb="8" eb="9">
      <t>シュウス</t>
    </rPh>
    <rPh sb="9" eb="11">
      <t>スイリョウジ</t>
    </rPh>
    <rPh sb="12" eb="14">
      <t>ジョウキョウ</t>
    </rPh>
    <phoneticPr fontId="2"/>
  </si>
  <si>
    <t>（単位：千㎥）</t>
    <rPh sb="1" eb="3">
      <t>タンイセ</t>
    </rPh>
    <rPh sb="4" eb="5">
      <t>セン</t>
    </rPh>
    <phoneticPr fontId="2"/>
  </si>
  <si>
    <t>総　量</t>
    <rPh sb="0" eb="1">
      <t>フサリ</t>
    </rPh>
    <rPh sb="2" eb="3">
      <t>リョウ</t>
    </rPh>
    <phoneticPr fontId="2"/>
  </si>
  <si>
    <t>専用栓</t>
    <rPh sb="0" eb="2">
      <t>センヨウセ</t>
    </rPh>
    <rPh sb="2" eb="3">
      <t>セン</t>
    </rPh>
    <phoneticPr fontId="2"/>
  </si>
  <si>
    <t>共用栓</t>
    <rPh sb="0" eb="2">
      <t>キョウヨウセ</t>
    </rPh>
    <rPh sb="2" eb="3">
      <t>セン</t>
    </rPh>
    <phoneticPr fontId="2"/>
  </si>
  <si>
    <t>臨時等</t>
    <rPh sb="0" eb="2">
      <t>リンジト</t>
    </rPh>
    <rPh sb="2" eb="3">
      <t>トウ</t>
    </rPh>
    <phoneticPr fontId="2"/>
  </si>
  <si>
    <t>温泉
希釈水</t>
    <rPh sb="0" eb="2">
      <t>オンセンキ</t>
    </rPh>
    <rPh sb="3" eb="5">
      <t>キシャクス</t>
    </rPh>
    <rPh sb="5" eb="6">
      <t>スイ</t>
    </rPh>
    <phoneticPr fontId="2"/>
  </si>
  <si>
    <t>家事用</t>
    <rPh sb="0" eb="2">
      <t>カジヨウ</t>
    </rPh>
    <phoneticPr fontId="2"/>
  </si>
  <si>
    <t>営業用</t>
    <rPh sb="0" eb="2">
      <t>エイギョウヨウ</t>
    </rPh>
    <phoneticPr fontId="2"/>
  </si>
  <si>
    <t>官公署
学病用</t>
    <rPh sb="0" eb="3">
      <t>カンコウショガ</t>
    </rPh>
    <rPh sb="4" eb="5">
      <t>ガクビ</t>
    </rPh>
    <rPh sb="5" eb="6">
      <t>ビョウヨ</t>
    </rPh>
    <rPh sb="6" eb="7">
      <t>ヨウ</t>
    </rPh>
    <phoneticPr fontId="2"/>
  </si>
  <si>
    <t>工業用</t>
    <rPh sb="0" eb="2">
      <t>コウギョウヨウ</t>
    </rPh>
    <phoneticPr fontId="2"/>
  </si>
  <si>
    <t>浴場用</t>
    <rPh sb="0" eb="2">
      <t>ヨクジョウヨウ</t>
    </rPh>
    <phoneticPr fontId="2"/>
  </si>
  <si>
    <t>-</t>
  </si>
  <si>
    <t>※端数処理の関係で、各項目の合計と総量欄は一致しない。</t>
    <rPh sb="1" eb="3">
      <t>ハスウシ</t>
    </rPh>
    <rPh sb="3" eb="5">
      <t>ショリカ</t>
    </rPh>
    <rPh sb="6" eb="8">
      <t>カンケイカ</t>
    </rPh>
    <rPh sb="10" eb="13">
      <t>カクコウモクゴ</t>
    </rPh>
    <rPh sb="14" eb="16">
      <t>ゴウケイソ</t>
    </rPh>
    <rPh sb="17" eb="19">
      <t>ソウリョウラ</t>
    </rPh>
    <rPh sb="19" eb="20">
      <t>ランイ</t>
    </rPh>
    <rPh sb="21" eb="23">
      <t>イッチ</t>
    </rPh>
    <phoneticPr fontId="2"/>
  </si>
  <si>
    <t>１３３．下水道の状況</t>
    <rPh sb="4" eb="7">
      <t>ゲスイドウジ</t>
    </rPh>
    <rPh sb="8" eb="10">
      <t>ジョウキョウ</t>
    </rPh>
    <phoneticPr fontId="2"/>
  </si>
  <si>
    <t>整備面積</t>
    <rPh sb="0" eb="2">
      <t>セイビメ</t>
    </rPh>
    <rPh sb="2" eb="4">
      <t>メンセキ</t>
    </rPh>
    <phoneticPr fontId="2"/>
  </si>
  <si>
    <t>供用開始
面　　積</t>
    <rPh sb="0" eb="2">
      <t>キョウヨウカ</t>
    </rPh>
    <rPh sb="2" eb="4">
      <t>カイシメ</t>
    </rPh>
    <rPh sb="5" eb="6">
      <t>メンセ</t>
    </rPh>
    <rPh sb="8" eb="9">
      <t>セキ</t>
    </rPh>
    <phoneticPr fontId="2"/>
  </si>
  <si>
    <t>行政区域
人口 (a)</t>
    <rPh sb="0" eb="2">
      <t>ギョウセイク</t>
    </rPh>
    <rPh sb="2" eb="4">
      <t>クイキジ</t>
    </rPh>
    <rPh sb="5" eb="7">
      <t>ジンコウ</t>
    </rPh>
    <phoneticPr fontId="2"/>
  </si>
  <si>
    <t>供用開始
人口 (b)</t>
    <rPh sb="0" eb="2">
      <t>キョウヨウカ</t>
    </rPh>
    <rPh sb="2" eb="4">
      <t>カイシジ</t>
    </rPh>
    <rPh sb="5" eb="7">
      <t>ジンコウ</t>
    </rPh>
    <phoneticPr fontId="2"/>
  </si>
  <si>
    <t>接　続
人　口</t>
    <rPh sb="0" eb="1">
      <t>セッゾ</t>
    </rPh>
    <rPh sb="2" eb="3">
      <t>ゾクヒ</t>
    </rPh>
    <rPh sb="4" eb="5">
      <t>ヒトク</t>
    </rPh>
    <rPh sb="6" eb="7">
      <t>クチ</t>
    </rPh>
    <phoneticPr fontId="2"/>
  </si>
  <si>
    <t>日平均
汚水量</t>
    <rPh sb="0" eb="1">
      <t>ヒヘ</t>
    </rPh>
    <rPh sb="1" eb="3">
      <t>ヘイキンオ</t>
    </rPh>
    <rPh sb="4" eb="6">
      <t>オスイリ</t>
    </rPh>
    <rPh sb="6" eb="7">
      <t>リョウ</t>
    </rPh>
    <phoneticPr fontId="2"/>
  </si>
  <si>
    <t>普及率
（b/a）</t>
    <rPh sb="0" eb="2">
      <t>フキュウリ</t>
    </rPh>
    <rPh sb="2" eb="3">
      <t>リツ</t>
    </rPh>
    <phoneticPr fontId="2"/>
  </si>
  <si>
    <t>（ha）</t>
  </si>
  <si>
    <t>（人）</t>
  </si>
  <si>
    <t>（㎥）</t>
  </si>
  <si>
    <t>（％）</t>
  </si>
  <si>
    <t>１３４．汚水量の状況</t>
    <rPh sb="4" eb="6">
      <t>オスイリ</t>
    </rPh>
    <rPh sb="6" eb="7">
      <t>リョウジ</t>
    </rPh>
    <rPh sb="8" eb="10">
      <t>ジョウキョウ</t>
    </rPh>
    <phoneticPr fontId="2"/>
  </si>
  <si>
    <t>（単位：㎥）</t>
    <rPh sb="1" eb="3">
      <t>タンイ</t>
    </rPh>
    <phoneticPr fontId="2"/>
  </si>
  <si>
    <t>水道汚水</t>
    <rPh sb="0" eb="3">
      <t>スイドウオスイ</t>
    </rPh>
    <phoneticPr fontId="2"/>
  </si>
  <si>
    <t>温泉汚水</t>
    <rPh sb="0" eb="2">
      <t>オンセンオ</t>
    </rPh>
    <rPh sb="2" eb="4">
      <t>オスイ</t>
    </rPh>
    <phoneticPr fontId="2"/>
  </si>
  <si>
    <t>１３５．用途別契約給湯量の状況</t>
    <rPh sb="4" eb="6">
      <t>ヨウトベ</t>
    </rPh>
    <rPh sb="6" eb="7">
      <t>ベツケ</t>
    </rPh>
    <rPh sb="7" eb="9">
      <t>ケイヤクキ</t>
    </rPh>
    <rPh sb="9" eb="11">
      <t>キュウトウリ</t>
    </rPh>
    <rPh sb="11" eb="12">
      <t>リョウジ</t>
    </rPh>
    <rPh sb="13" eb="15">
      <t>ジョウキョウ</t>
    </rPh>
    <phoneticPr fontId="2"/>
  </si>
  <si>
    <t>（単位：ℓ／分）</t>
    <rPh sb="1" eb="3">
      <t>タンイフ</t>
    </rPh>
    <rPh sb="6" eb="7">
      <t>フン</t>
    </rPh>
    <phoneticPr fontId="2"/>
  </si>
  <si>
    <t>一 般
給 湯</t>
    <rPh sb="0" eb="1">
      <t>イチパ</t>
    </rPh>
    <rPh sb="2" eb="3">
      <t>パンキ</t>
    </rPh>
    <rPh sb="4" eb="5">
      <t>キュウユ</t>
    </rPh>
    <rPh sb="6" eb="7">
      <t>ユ</t>
    </rPh>
    <phoneticPr fontId="2"/>
  </si>
  <si>
    <t>公 衆
浴 場</t>
    <rPh sb="0" eb="1">
      <t>コウシ</t>
    </rPh>
    <rPh sb="2" eb="3">
      <t>シュウヨ</t>
    </rPh>
    <rPh sb="4" eb="5">
      <t>ヨクバ</t>
    </rPh>
    <rPh sb="6" eb="7">
      <t>バ</t>
    </rPh>
    <phoneticPr fontId="2"/>
  </si>
  <si>
    <t>公 衆
汲 場</t>
    <rPh sb="0" eb="1">
      <t>コウシ</t>
    </rPh>
    <rPh sb="2" eb="3">
      <t>シュウク</t>
    </rPh>
    <rPh sb="4" eb="5">
      <t>クミバ</t>
    </rPh>
    <rPh sb="6" eb="7">
      <t>バ</t>
    </rPh>
    <phoneticPr fontId="2"/>
  </si>
  <si>
    <t>官 公
署 用</t>
    <rPh sb="0" eb="1">
      <t>カンコ</t>
    </rPh>
    <rPh sb="2" eb="3">
      <t>コウシ</t>
    </rPh>
    <rPh sb="4" eb="5">
      <t>ショヨ</t>
    </rPh>
    <rPh sb="6" eb="7">
      <t>ヨウ</t>
    </rPh>
    <phoneticPr fontId="2"/>
  </si>
  <si>
    <t>学校保
育園用</t>
    <rPh sb="0" eb="2">
      <t>ガッコウホ</t>
    </rPh>
    <rPh sb="2" eb="3">
      <t>ホイ</t>
    </rPh>
    <rPh sb="4" eb="5">
      <t>イクエ</t>
    </rPh>
    <rPh sb="5" eb="6">
      <t>エンヨ</t>
    </rPh>
    <rPh sb="6" eb="7">
      <t>ヨウ</t>
    </rPh>
    <phoneticPr fontId="2"/>
  </si>
  <si>
    <t>鉄　道
病院用</t>
    <rPh sb="0" eb="1">
      <t>テツミ</t>
    </rPh>
    <rPh sb="2" eb="3">
      <t>ミチビ</t>
    </rPh>
    <rPh sb="4" eb="6">
      <t>ビョウインヨ</t>
    </rPh>
    <rPh sb="6" eb="7">
      <t>ヨウ</t>
    </rPh>
    <phoneticPr fontId="2"/>
  </si>
  <si>
    <t>旅館用</t>
    <rPh sb="0" eb="2">
      <t>リョカンヨウ</t>
    </rPh>
    <phoneticPr fontId="2"/>
  </si>
  <si>
    <t>工場用</t>
    <rPh sb="0" eb="2">
      <t>コウジョウヨウ</t>
    </rPh>
    <phoneticPr fontId="2"/>
  </si>
  <si>
    <t>合 計</t>
    <rPh sb="0" eb="1">
      <t>ゴウケ</t>
    </rPh>
    <rPh sb="2" eb="3">
      <t>ケイ</t>
    </rPh>
    <phoneticPr fontId="2"/>
  </si>
  <si>
    <t>内 源 泉
総合給湯</t>
    <rPh sb="0" eb="1">
      <t>ウチミ</t>
    </rPh>
    <rPh sb="2" eb="3">
      <t>ミナモトイ</t>
    </rPh>
    <rPh sb="4" eb="5">
      <t>イズミソ</t>
    </rPh>
    <rPh sb="6" eb="8">
      <t>ソウゴウキ</t>
    </rPh>
    <rPh sb="8" eb="10">
      <t>キュウトウ</t>
    </rPh>
    <phoneticPr fontId="2"/>
  </si>
  <si>
    <t>１３６．市営精進湯の利用状況</t>
    <rPh sb="4" eb="6">
      <t>シエイシ</t>
    </rPh>
    <rPh sb="6" eb="8">
      <t>ショウジンユ</t>
    </rPh>
    <rPh sb="8" eb="9">
      <t>ユリ</t>
    </rPh>
    <rPh sb="10" eb="12">
      <t>リヨウジ</t>
    </rPh>
    <rPh sb="12" eb="14">
      <t>ジョウキョウ</t>
    </rPh>
    <phoneticPr fontId="2"/>
  </si>
  <si>
    <t>（単位：人）</t>
    <rPh sb="1" eb="3">
      <t>タンイニ</t>
    </rPh>
    <rPh sb="4" eb="5">
      <t>ニン</t>
    </rPh>
    <phoneticPr fontId="2"/>
  </si>
  <si>
    <t>合　　計</t>
    <rPh sb="0" eb="1">
      <t>ゴウケ</t>
    </rPh>
    <rPh sb="3" eb="4">
      <t>ケイ</t>
    </rPh>
    <phoneticPr fontId="2"/>
  </si>
  <si>
    <t>大　　人
（12歳以上）</t>
    <rPh sb="0" eb="1">
      <t>ダイヒ</t>
    </rPh>
    <rPh sb="3" eb="4">
      <t>ヒトサ</t>
    </rPh>
    <rPh sb="8" eb="9">
      <t>サイイ</t>
    </rPh>
    <rPh sb="9" eb="11">
      <t>イジョウ</t>
    </rPh>
    <phoneticPr fontId="2"/>
  </si>
  <si>
    <t>子　　供
（6～11歳）</t>
    <rPh sb="0" eb="1">
      <t>コト</t>
    </rPh>
    <rPh sb="3" eb="4">
      <t>トモサ</t>
    </rPh>
    <rPh sb="10" eb="11">
      <t>サイ</t>
    </rPh>
    <phoneticPr fontId="2"/>
  </si>
  <si>
    <t>回　数　券</t>
    <rPh sb="0" eb="1">
      <t>カイカ</t>
    </rPh>
    <rPh sb="2" eb="3">
      <t>カズケ</t>
    </rPh>
    <rPh sb="4" eb="5">
      <t>ケン</t>
    </rPh>
    <phoneticPr fontId="2"/>
  </si>
  <si>
    <t>開館１日当り
入浴人数</t>
    <rPh sb="0" eb="2">
      <t>カイカンニ</t>
    </rPh>
    <rPh sb="3" eb="4">
      <t>ニチア</t>
    </rPh>
    <rPh sb="4" eb="5">
      <t>アタニ</t>
    </rPh>
    <rPh sb="7" eb="9">
      <t>ニュウヨクニ</t>
    </rPh>
    <rPh sb="9" eb="11">
      <t>ニンズウ</t>
    </rPh>
    <phoneticPr fontId="2"/>
  </si>
  <si>
    <t>大　　人</t>
    <rPh sb="0" eb="1">
      <t>ダイヒ</t>
    </rPh>
    <rPh sb="3" eb="4">
      <t>ヒト</t>
    </rPh>
    <phoneticPr fontId="2"/>
  </si>
  <si>
    <t>子　　供</t>
    <rPh sb="0" eb="1">
      <t>コト</t>
    </rPh>
    <rPh sb="3" eb="4">
      <t>トモ</t>
    </rPh>
    <phoneticPr fontId="2"/>
  </si>
  <si>
    <t>平成19年度</t>
    <rPh sb="0" eb="2">
      <t>ヘイセイネ</t>
    </rPh>
    <phoneticPr fontId="2"/>
  </si>
  <si>
    <t>平成20年度</t>
    <rPh sb="0" eb="2">
      <t>ヘイセイネ</t>
    </rPh>
    <phoneticPr fontId="2"/>
  </si>
  <si>
    <t>平成21年度</t>
    <rPh sb="0" eb="2">
      <t>ヘイセイネ</t>
    </rPh>
    <phoneticPr fontId="2"/>
  </si>
  <si>
    <t>平成22年度</t>
    <rPh sb="0" eb="2">
      <t>ヘイセイネ</t>
    </rPh>
    <phoneticPr fontId="2"/>
  </si>
  <si>
    <t>平成23年度</t>
    <rPh sb="0" eb="2">
      <t>ヘイセイネ</t>
    </rPh>
    <phoneticPr fontId="2"/>
  </si>
  <si>
    <t>平成24年度</t>
    <rPh sb="0" eb="2">
      <t>ヘイセイネ</t>
    </rPh>
    <phoneticPr fontId="2"/>
  </si>
  <si>
    <t>－</t>
  </si>
  <si>
    <t>※平成28年度末閉館。平成28年度には、入浴無料サービス期間利用者450人を含む。</t>
    <rPh sb="1" eb="3">
      <t>ヘイセイネ</t>
    </rPh>
    <rPh sb="5" eb="8">
      <t>ネンドマツヘ</t>
    </rPh>
    <rPh sb="8" eb="10">
      <t>ヘイカンヘ</t>
    </rPh>
    <rPh sb="11" eb="13">
      <t>ヘイセイネ</t>
    </rPh>
    <rPh sb="15" eb="17">
      <t>ネンドニ</t>
    </rPh>
    <rPh sb="20" eb="22">
      <t>ニュウヨクム</t>
    </rPh>
    <rPh sb="22" eb="24">
      <t>ムリョウキ</t>
    </rPh>
    <rPh sb="28" eb="30">
      <t>キカンリ</t>
    </rPh>
    <rPh sb="30" eb="33">
      <t>リヨウシャニ</t>
    </rPh>
    <rPh sb="36" eb="37">
      <t>ニンフ</t>
    </rPh>
    <rPh sb="38" eb="39">
      <t>フク</t>
    </rPh>
    <phoneticPr fontId="2"/>
  </si>
  <si>
    <t>１３７．都市ガスの使用状況</t>
    <rPh sb="4" eb="6">
      <t>トシシ</t>
    </rPh>
    <rPh sb="9" eb="11">
      <t>シヨウジ</t>
    </rPh>
    <rPh sb="11" eb="13">
      <t>ジョウキョウ</t>
    </rPh>
    <phoneticPr fontId="2"/>
  </si>
  <si>
    <t>年　別</t>
    <rPh sb="0" eb="1">
      <t>トシベ</t>
    </rPh>
    <rPh sb="2" eb="3">
      <t>ベツ</t>
    </rPh>
    <phoneticPr fontId="2"/>
  </si>
  <si>
    <t>使用戸数</t>
    <rPh sb="0" eb="2">
      <t>シヨウコ</t>
    </rPh>
    <rPh sb="2" eb="4">
      <t>コスウ</t>
    </rPh>
    <phoneticPr fontId="2"/>
  </si>
  <si>
    <t>使用量
（㎥）</t>
    <rPh sb="0" eb="3">
      <t>シヨウリョウ</t>
    </rPh>
    <phoneticPr fontId="2"/>
  </si>
  <si>
    <t>金　額
（千円）</t>
    <rPh sb="0" eb="1">
      <t>キンガ</t>
    </rPh>
    <rPh sb="2" eb="3">
      <t>ガクセ</t>
    </rPh>
    <rPh sb="5" eb="7">
      <t>センエン</t>
    </rPh>
    <phoneticPr fontId="2"/>
  </si>
  <si>
    <t>１日１戸当り
使用量（㎥）</t>
    <rPh sb="1" eb="2">
      <t>ニチコ</t>
    </rPh>
    <rPh sb="3" eb="4">
      <t>コア</t>
    </rPh>
    <rPh sb="4" eb="5">
      <t>アタシ</t>
    </rPh>
    <rPh sb="7" eb="10">
      <t>シヨウリョウ</t>
    </rPh>
    <phoneticPr fontId="2"/>
  </si>
  <si>
    <t>平成25年</t>
    <rPh sb="0" eb="2">
      <t>ヘイセイネ</t>
    </rPh>
    <rPh sb="4" eb="5">
      <t>ネン</t>
    </rPh>
    <phoneticPr fontId="2"/>
  </si>
  <si>
    <t>平成26年</t>
    <rPh sb="0" eb="2">
      <t>ヘイセイネ</t>
    </rPh>
    <rPh sb="4" eb="5">
      <t>ネン</t>
    </rPh>
    <phoneticPr fontId="2"/>
  </si>
  <si>
    <t>平成27年</t>
    <rPh sb="0" eb="2">
      <t>ヘイセイネ</t>
    </rPh>
    <rPh sb="4" eb="5">
      <t>ネン</t>
    </rPh>
    <phoneticPr fontId="2"/>
  </si>
  <si>
    <t>平成28年</t>
    <rPh sb="0" eb="2">
      <t>ヘイセイネ</t>
    </rPh>
    <rPh sb="4" eb="5">
      <t>ネン</t>
    </rPh>
    <phoneticPr fontId="2"/>
  </si>
  <si>
    <t>平成29年</t>
    <rPh sb="0" eb="2">
      <t>ヘイセイネ</t>
    </rPh>
    <rPh sb="4" eb="5">
      <t>ネン</t>
    </rPh>
    <phoneticPr fontId="2"/>
  </si>
  <si>
    <t>平成30年</t>
    <rPh sb="0" eb="2">
      <t>ヘイセイネ</t>
    </rPh>
    <rPh sb="4" eb="5">
      <t>ネン</t>
    </rPh>
    <phoneticPr fontId="2"/>
  </si>
  <si>
    <t>令和元年</t>
    <rPh sb="0" eb="1">
      <t>レイカ</t>
    </rPh>
    <rPh sb="1" eb="2">
      <t>カズガ</t>
    </rPh>
    <rPh sb="2" eb="4">
      <t>ガンネン</t>
    </rPh>
    <phoneticPr fontId="2"/>
  </si>
  <si>
    <t>令和2年</t>
    <rPh sb="0" eb="1">
      <t>レイカ</t>
    </rPh>
    <rPh sb="1" eb="2">
      <t>カズネ</t>
    </rPh>
    <rPh sb="3" eb="4">
      <t>ネン</t>
    </rPh>
    <phoneticPr fontId="2"/>
  </si>
  <si>
    <t>令和3年</t>
    <rPh sb="0" eb="1">
      <t>レイカ</t>
    </rPh>
    <rPh sb="1" eb="2">
      <t>カズネ</t>
    </rPh>
    <rPh sb="3" eb="4">
      <t>ネン</t>
    </rPh>
    <phoneticPr fontId="2"/>
  </si>
  <si>
    <t>令和4年</t>
    <rPh sb="0" eb="1">
      <t>レイカ</t>
    </rPh>
    <rPh sb="1" eb="2">
      <t>カズネ</t>
    </rPh>
    <rPh sb="3" eb="4">
      <t>ネン</t>
    </rPh>
    <phoneticPr fontId="2"/>
  </si>
  <si>
    <t>資料：諏訪瓦斯（株）</t>
    <rPh sb="0" eb="2">
      <t>シリョウス</t>
    </rPh>
    <rPh sb="3" eb="5">
      <t>スワカ</t>
    </rPh>
    <rPh sb="7" eb="10">
      <t>カブ</t>
    </rPh>
    <phoneticPr fontId="2"/>
  </si>
  <si>
    <t>１３８．販売電力量</t>
    <rPh sb="4" eb="6">
      <t>ハンバイデ</t>
    </rPh>
    <rPh sb="6" eb="8">
      <t>デンリョクリ</t>
    </rPh>
    <rPh sb="8" eb="9">
      <t>リョウ</t>
    </rPh>
    <phoneticPr fontId="2"/>
  </si>
  <si>
    <t>（各年12月末）</t>
    <rPh sb="1" eb="2">
      <t>カクネ</t>
    </rPh>
    <rPh sb="2" eb="3">
      <t>ネンガ</t>
    </rPh>
    <rPh sb="5" eb="7">
      <t>ガツマツ</t>
    </rPh>
    <phoneticPr fontId="2"/>
  </si>
  <si>
    <t>年　別</t>
    <rPh sb="0" eb="1">
      <t>ネンベ</t>
    </rPh>
    <rPh sb="2" eb="3">
      <t>ベツ</t>
    </rPh>
    <phoneticPr fontId="2"/>
  </si>
  <si>
    <t>電灯
（MWh）</t>
    <rPh sb="0" eb="2">
      <t>デントウ</t>
    </rPh>
    <phoneticPr fontId="2"/>
  </si>
  <si>
    <t>電力
（MWh）</t>
    <rPh sb="0" eb="2">
      <t>デンリョク</t>
    </rPh>
    <phoneticPr fontId="2"/>
  </si>
  <si>
    <t>合計
（MWh）</t>
    <rPh sb="0" eb="2">
      <t>ゴウケイ</t>
    </rPh>
    <phoneticPr fontId="2"/>
  </si>
  <si>
    <t>平成19年</t>
    <rPh sb="0" eb="2">
      <t>ヘイセイネ</t>
    </rPh>
    <rPh sb="4" eb="5">
      <t>ネン</t>
    </rPh>
    <phoneticPr fontId="2"/>
  </si>
  <si>
    <t>平成20年</t>
    <rPh sb="0" eb="2">
      <t>ヘイセイネ</t>
    </rPh>
    <rPh sb="4" eb="5">
      <t>ネン</t>
    </rPh>
    <phoneticPr fontId="2"/>
  </si>
  <si>
    <t>平成21年</t>
    <rPh sb="0" eb="2">
      <t>ヘイセイネ</t>
    </rPh>
    <rPh sb="4" eb="5">
      <t>ネン</t>
    </rPh>
    <phoneticPr fontId="2"/>
  </si>
  <si>
    <t>平成22年</t>
    <rPh sb="0" eb="2">
      <t>ヘイセイネ</t>
    </rPh>
    <rPh sb="4" eb="5">
      <t>ネン</t>
    </rPh>
    <phoneticPr fontId="2"/>
  </si>
  <si>
    <t>平成23年</t>
    <rPh sb="0" eb="2">
      <t>ヘイセイネ</t>
    </rPh>
    <rPh sb="4" eb="5">
      <t>ネン</t>
    </rPh>
    <phoneticPr fontId="2"/>
  </si>
  <si>
    <t>平成24年</t>
    <rPh sb="0" eb="2">
      <t>ヘイセイネ</t>
    </rPh>
    <rPh sb="4" eb="5">
      <t>ネン</t>
    </rPh>
    <phoneticPr fontId="2"/>
  </si>
  <si>
    <t>※電力は、特定規模需要を含む。
※平成28年以降は、電力小売全面自由化に伴い、数値非公表。</t>
    <rPh sb="1" eb="3">
      <t>デンリョクト</t>
    </rPh>
    <rPh sb="5" eb="7">
      <t>トクテイキ</t>
    </rPh>
    <rPh sb="7" eb="9">
      <t>キボジ</t>
    </rPh>
    <rPh sb="9" eb="11">
      <t>ジュヨウフ</t>
    </rPh>
    <rPh sb="12" eb="13">
      <t>フクヘ</t>
    </rPh>
    <rPh sb="17" eb="19">
      <t>ヘイセイネ</t>
    </rPh>
    <rPh sb="21" eb="24">
      <t>ネンイコウデ</t>
    </rPh>
    <rPh sb="26" eb="28">
      <t>デンリョクコ</t>
    </rPh>
    <rPh sb="28" eb="30">
      <t>コウゼ</t>
    </rPh>
    <rPh sb="30" eb="32">
      <t>ゼンメンジ</t>
    </rPh>
    <rPh sb="32" eb="35">
      <t>ジユウカト</t>
    </rPh>
    <rPh sb="36" eb="37">
      <t>トモナス</t>
    </rPh>
    <rPh sb="39" eb="41">
      <t>スウチヒ</t>
    </rPh>
    <rPh sb="41" eb="42">
      <t>ヒコ</t>
    </rPh>
    <rPh sb="42" eb="44">
      <t>コウヒョウ</t>
    </rPh>
    <phoneticPr fontId="2"/>
  </si>
  <si>
    <t>資料：中部電力（株）</t>
    <rPh sb="0" eb="2">
      <t>シリョウチ</t>
    </rPh>
    <rPh sb="3" eb="5">
      <t>チュウブデ</t>
    </rPh>
    <rPh sb="5" eb="7">
      <t>デンリョクカ</t>
    </rPh>
    <rPh sb="7" eb="10">
      <t>カブ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</si>
</sst>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_ "/>
    <numFmt numFmtId="178" formatCode="0_ "/>
    <numFmt numFmtId="179" formatCode="#,##0.0_ "/>
    <numFmt numFmtId="180" formatCode="#,##0\ ;\-#,##0\ ;\ &quot;-&quot;"/>
    <numFmt numFmtId="181" formatCode="#,##0_);[Red]\(#,##0\)"/>
  </numFmts>
  <fonts count="6" x14ac:knownFonts="1"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horizontal="right" vertical="top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179" fontId="3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vertical="center"/>
    </xf>
    <xf numFmtId="181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tabSelected="1" topLeftCell="A10" zoomScaleNormal="100" workbookViewId="0">
      <selection activeCell="C3" sqref="C3"/>
    </sheetView>
  </sheetViews>
  <sheetFormatPr defaultRowHeight="13.5" x14ac:dyDescent="0.15"/>
  <cols>
    <col min="1" max="1" width="13.75" style="10" customWidth="1"/>
    <col min="2" max="7" width="19.375" style="10" customWidth="1"/>
    <col min="8" max="8" width="13.125" style="10" customWidth="1"/>
    <col min="9" max="16384" width="9" style="10"/>
  </cols>
  <sheetData>
    <row r="1" spans="1:8" s="1" customFormat="1" ht="17.25" x14ac:dyDescent="0.15">
      <c r="A1" s="1" t="s">
        <v>0</v>
      </c>
    </row>
    <row r="2" spans="1:8" s="1" customFormat="1" ht="17.25" x14ac:dyDescent="0.15">
      <c r="C2" s="2"/>
      <c r="E2" s="3"/>
      <c r="F2" s="3"/>
      <c r="G2" s="3"/>
      <c r="H2" s="4"/>
    </row>
    <row r="3" spans="1:8" s="1" customFormat="1" ht="60" customHeight="1" x14ac:dyDescent="0.15">
      <c r="A3" s="5" t="s">
        <v>1</v>
      </c>
      <c r="B3" s="6" t="s">
        <v>2</v>
      </c>
      <c r="C3" s="6" t="s">
        <v>3</v>
      </c>
      <c r="D3" s="5" t="s">
        <v>4</v>
      </c>
      <c r="E3" s="5" t="s">
        <v>5</v>
      </c>
      <c r="F3" s="6" t="s">
        <v>6</v>
      </c>
      <c r="G3" s="6" t="s">
        <v>7</v>
      </c>
    </row>
    <row r="4" spans="1:8" s="1" customFormat="1" ht="30" customHeight="1" x14ac:dyDescent="0.15">
      <c r="A4" s="5" t="s">
        <v>8</v>
      </c>
      <c r="B4" s="7">
        <v>7316</v>
      </c>
      <c r="C4" s="7">
        <v>8708</v>
      </c>
      <c r="D4" s="7">
        <v>21309</v>
      </c>
      <c r="E4" s="7">
        <v>50989</v>
      </c>
      <c r="F4" s="7">
        <f>C4*1000*1000/E4/365</f>
        <v>467.89570783061725</v>
      </c>
      <c r="G4" s="8">
        <v>100</v>
      </c>
    </row>
    <row r="5" spans="1:8" s="1" customFormat="1" ht="30" customHeight="1" x14ac:dyDescent="0.15">
      <c r="A5" s="5" t="s">
        <v>9</v>
      </c>
      <c r="B5" s="7">
        <v>7164</v>
      </c>
      <c r="C5" s="7">
        <v>8573</v>
      </c>
      <c r="D5" s="7">
        <v>21365</v>
      </c>
      <c r="E5" s="7">
        <v>50779</v>
      </c>
      <c r="F5" s="7">
        <f>C5*1000*1000/E5/366</f>
        <v>461.28315381869601</v>
      </c>
      <c r="G5" s="8">
        <v>100</v>
      </c>
    </row>
    <row r="6" spans="1:8" s="1" customFormat="1" ht="30" customHeight="1" x14ac:dyDescent="0.15">
      <c r="A6" s="5" t="s">
        <v>10</v>
      </c>
      <c r="B6" s="7">
        <v>7105</v>
      </c>
      <c r="C6" s="7">
        <v>8636</v>
      </c>
      <c r="D6" s="7">
        <v>21412</v>
      </c>
      <c r="E6" s="7">
        <v>50434</v>
      </c>
      <c r="F6" s="7">
        <f t="shared" ref="F6:F13" si="0">C6*1000*1000/E6/365</f>
        <v>469.13340152680217</v>
      </c>
      <c r="G6" s="8">
        <v>100</v>
      </c>
    </row>
    <row r="7" spans="1:8" s="1" customFormat="1" ht="30" customHeight="1" x14ac:dyDescent="0.15">
      <c r="A7" s="5" t="s">
        <v>11</v>
      </c>
      <c r="B7" s="7">
        <v>7083</v>
      </c>
      <c r="C7" s="7">
        <v>8637</v>
      </c>
      <c r="D7" s="7">
        <v>21492</v>
      </c>
      <c r="E7" s="7">
        <v>50045</v>
      </c>
      <c r="F7" s="7">
        <f t="shared" si="0"/>
        <v>472.83472272215278</v>
      </c>
      <c r="G7" s="8">
        <v>100</v>
      </c>
    </row>
    <row r="8" spans="1:8" s="1" customFormat="1" ht="30" customHeight="1" x14ac:dyDescent="0.15">
      <c r="A8" s="5" t="s">
        <v>12</v>
      </c>
      <c r="B8" s="7">
        <v>6959</v>
      </c>
      <c r="C8" s="7">
        <v>8453</v>
      </c>
      <c r="D8" s="7">
        <v>21587</v>
      </c>
      <c r="E8" s="7">
        <v>49754</v>
      </c>
      <c r="F8" s="7">
        <f t="shared" si="0"/>
        <v>465.46818566525383</v>
      </c>
      <c r="G8" s="8">
        <v>100</v>
      </c>
    </row>
    <row r="9" spans="1:8" s="1" customFormat="1" ht="30" customHeight="1" x14ac:dyDescent="0.15">
      <c r="A9" s="5" t="s">
        <v>13</v>
      </c>
      <c r="B9" s="7">
        <v>7047</v>
      </c>
      <c r="C9" s="7">
        <v>8493</v>
      </c>
      <c r="D9" s="7">
        <v>21762</v>
      </c>
      <c r="E9" s="7">
        <v>49509</v>
      </c>
      <c r="F9" s="7">
        <f t="shared" si="0"/>
        <v>469.98511686127637</v>
      </c>
      <c r="G9" s="8">
        <v>100</v>
      </c>
    </row>
    <row r="10" spans="1:8" s="1" customFormat="1" ht="30" customHeight="1" x14ac:dyDescent="0.15">
      <c r="A10" s="5" t="s">
        <v>14</v>
      </c>
      <c r="B10" s="7">
        <v>6872</v>
      </c>
      <c r="C10" s="7">
        <v>8352</v>
      </c>
      <c r="D10" s="7">
        <v>21901</v>
      </c>
      <c r="E10" s="7">
        <v>49173</v>
      </c>
      <c r="F10" s="7">
        <f t="shared" si="0"/>
        <v>465.34056862143694</v>
      </c>
      <c r="G10" s="8">
        <v>100</v>
      </c>
    </row>
    <row r="11" spans="1:8" s="1" customFormat="1" ht="30" customHeight="1" x14ac:dyDescent="0.15">
      <c r="A11" s="5" t="s">
        <v>15</v>
      </c>
      <c r="B11" s="7">
        <v>6663</v>
      </c>
      <c r="C11" s="7">
        <v>7971</v>
      </c>
      <c r="D11" s="7">
        <v>21968</v>
      </c>
      <c r="E11" s="7">
        <v>48733</v>
      </c>
      <c r="F11" s="7">
        <f t="shared" si="0"/>
        <v>448.12254867099421</v>
      </c>
      <c r="G11" s="8">
        <v>100</v>
      </c>
    </row>
    <row r="12" spans="1:8" s="1" customFormat="1" ht="30" customHeight="1" x14ac:dyDescent="0.15">
      <c r="A12" s="5" t="s">
        <v>16</v>
      </c>
      <c r="B12" s="7">
        <v>6593</v>
      </c>
      <c r="C12" s="7">
        <v>7881</v>
      </c>
      <c r="D12" s="7">
        <v>22110</v>
      </c>
      <c r="E12" s="7">
        <v>48367</v>
      </c>
      <c r="F12" s="7">
        <f t="shared" si="0"/>
        <v>446.41554824400538</v>
      </c>
      <c r="G12" s="8">
        <v>100</v>
      </c>
    </row>
    <row r="13" spans="1:8" s="1" customFormat="1" ht="30" customHeight="1" x14ac:dyDescent="0.15">
      <c r="A13" s="5" t="s">
        <v>17</v>
      </c>
      <c r="B13" s="7">
        <v>6531</v>
      </c>
      <c r="C13" s="7">
        <v>7920</v>
      </c>
      <c r="D13" s="7">
        <v>22313</v>
      </c>
      <c r="E13" s="7">
        <v>48020</v>
      </c>
      <c r="F13" s="7">
        <f t="shared" si="0"/>
        <v>451.86651680521248</v>
      </c>
      <c r="G13" s="8">
        <v>100</v>
      </c>
    </row>
    <row r="14" spans="1:8" ht="30" customHeight="1" x14ac:dyDescent="0.15">
      <c r="A14" s="9"/>
      <c r="B14" s="9"/>
      <c r="C14" s="9"/>
      <c r="E14" s="11"/>
      <c r="F14" s="11"/>
      <c r="G14" s="11" t="s">
        <v>18</v>
      </c>
    </row>
  </sheetData>
  <phoneticPr fontId="2"/>
  <pageMargins left="0.7" right="0.7" top="0.75" bottom="0.75" header="0.3" footer="0.3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topLeftCell="A10" zoomScaleNormal="100" workbookViewId="0">
      <selection activeCell="C3" sqref="C3"/>
    </sheetView>
  </sheetViews>
  <sheetFormatPr defaultRowHeight="17.25" x14ac:dyDescent="0.15"/>
  <cols>
    <col min="1" max="2" width="14.375" style="1" customWidth="1"/>
    <col min="3" max="10" width="12.5" style="1" customWidth="1"/>
    <col min="11" max="16384" width="9" style="1"/>
  </cols>
  <sheetData>
    <row r="1" spans="1:10" x14ac:dyDescent="0.15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15">
      <c r="A2" s="12"/>
      <c r="B2" s="12"/>
      <c r="C2" s="12"/>
      <c r="D2" s="13"/>
      <c r="F2" s="14"/>
      <c r="G2" s="14"/>
      <c r="H2" s="14"/>
      <c r="I2" s="14"/>
      <c r="J2" s="14" t="s">
        <v>20</v>
      </c>
    </row>
    <row r="3" spans="1:10" ht="45" customHeight="1" x14ac:dyDescent="0.15">
      <c r="A3" s="15" t="s">
        <v>1</v>
      </c>
      <c r="B3" s="16" t="s">
        <v>21</v>
      </c>
      <c r="C3" s="17" t="s">
        <v>22</v>
      </c>
      <c r="D3" s="18"/>
      <c r="E3" s="18"/>
      <c r="F3" s="18"/>
      <c r="G3" s="19"/>
      <c r="H3" s="16" t="s">
        <v>23</v>
      </c>
      <c r="I3" s="20" t="s">
        <v>24</v>
      </c>
      <c r="J3" s="21" t="s">
        <v>25</v>
      </c>
    </row>
    <row r="4" spans="1:10" ht="45" customHeight="1" x14ac:dyDescent="0.15">
      <c r="A4" s="20"/>
      <c r="B4" s="22"/>
      <c r="C4" s="5" t="s">
        <v>26</v>
      </c>
      <c r="D4" s="6" t="s">
        <v>27</v>
      </c>
      <c r="E4" s="6" t="s">
        <v>28</v>
      </c>
      <c r="F4" s="5" t="s">
        <v>29</v>
      </c>
      <c r="G4" s="5" t="s">
        <v>30</v>
      </c>
      <c r="H4" s="23"/>
      <c r="I4" s="24"/>
      <c r="J4" s="24"/>
    </row>
    <row r="5" spans="1:10" ht="30" customHeight="1" x14ac:dyDescent="0.15">
      <c r="A5" s="5" t="s">
        <v>8</v>
      </c>
      <c r="B5" s="25">
        <v>7316</v>
      </c>
      <c r="C5" s="25">
        <v>3955</v>
      </c>
      <c r="D5" s="25">
        <v>1315</v>
      </c>
      <c r="E5" s="25">
        <v>766</v>
      </c>
      <c r="F5" s="25">
        <v>538</v>
      </c>
      <c r="G5" s="25">
        <v>147</v>
      </c>
      <c r="H5" s="5">
        <v>0</v>
      </c>
      <c r="I5" s="26">
        <v>6</v>
      </c>
      <c r="J5" s="26">
        <v>588</v>
      </c>
    </row>
    <row r="6" spans="1:10" ht="30" customHeight="1" x14ac:dyDescent="0.15">
      <c r="A6" s="5" t="s">
        <v>9</v>
      </c>
      <c r="B6" s="25">
        <v>7164</v>
      </c>
      <c r="C6" s="25">
        <v>3915</v>
      </c>
      <c r="D6" s="25">
        <v>1272</v>
      </c>
      <c r="E6" s="25">
        <v>738</v>
      </c>
      <c r="F6" s="25">
        <v>527</v>
      </c>
      <c r="G6" s="25">
        <v>143</v>
      </c>
      <c r="H6" s="5">
        <v>0</v>
      </c>
      <c r="I6" s="26">
        <v>5</v>
      </c>
      <c r="J6" s="26">
        <v>565</v>
      </c>
    </row>
    <row r="7" spans="1:10" ht="30" customHeight="1" x14ac:dyDescent="0.15">
      <c r="A7" s="5" t="s">
        <v>10</v>
      </c>
      <c r="B7" s="25">
        <v>7105</v>
      </c>
      <c r="C7" s="25">
        <v>3885</v>
      </c>
      <c r="D7" s="25">
        <v>1262</v>
      </c>
      <c r="E7" s="25">
        <v>735</v>
      </c>
      <c r="F7" s="25">
        <v>521</v>
      </c>
      <c r="G7" s="25">
        <v>137</v>
      </c>
      <c r="H7" s="5">
        <v>0</v>
      </c>
      <c r="I7" s="26">
        <v>10</v>
      </c>
      <c r="J7" s="26">
        <v>555</v>
      </c>
    </row>
    <row r="8" spans="1:10" ht="30" customHeight="1" x14ac:dyDescent="0.15">
      <c r="A8" s="5" t="s">
        <v>11</v>
      </c>
      <c r="B8" s="25">
        <v>7083</v>
      </c>
      <c r="C8" s="25">
        <v>3896</v>
      </c>
      <c r="D8" s="25">
        <v>1238</v>
      </c>
      <c r="E8" s="25">
        <v>727</v>
      </c>
      <c r="F8" s="25">
        <v>501</v>
      </c>
      <c r="G8" s="25">
        <v>139</v>
      </c>
      <c r="H8" s="5">
        <v>0</v>
      </c>
      <c r="I8" s="26">
        <v>11</v>
      </c>
      <c r="J8" s="26">
        <v>571</v>
      </c>
    </row>
    <row r="9" spans="1:10" ht="30" customHeight="1" x14ac:dyDescent="0.15">
      <c r="A9" s="5" t="s">
        <v>12</v>
      </c>
      <c r="B9" s="25">
        <f>SUM(C9:J9)</f>
        <v>6959</v>
      </c>
      <c r="C9" s="25">
        <v>3883</v>
      </c>
      <c r="D9" s="25">
        <v>1194</v>
      </c>
      <c r="E9" s="25">
        <v>712</v>
      </c>
      <c r="F9" s="25">
        <v>495</v>
      </c>
      <c r="G9" s="25">
        <v>140</v>
      </c>
      <c r="H9" s="5">
        <v>0</v>
      </c>
      <c r="I9" s="26">
        <v>6</v>
      </c>
      <c r="J9" s="26">
        <v>529</v>
      </c>
    </row>
    <row r="10" spans="1:10" ht="30" customHeight="1" x14ac:dyDescent="0.15">
      <c r="A10" s="5" t="s">
        <v>13</v>
      </c>
      <c r="B10" s="25">
        <f>SUM(C10:J10)</f>
        <v>7047</v>
      </c>
      <c r="C10" s="25">
        <v>3875</v>
      </c>
      <c r="D10" s="25">
        <v>1168</v>
      </c>
      <c r="E10" s="25">
        <v>725</v>
      </c>
      <c r="F10" s="25">
        <v>514</v>
      </c>
      <c r="G10" s="25">
        <v>140</v>
      </c>
      <c r="H10" s="5">
        <v>0</v>
      </c>
      <c r="I10" s="26">
        <v>13</v>
      </c>
      <c r="J10" s="26">
        <v>612</v>
      </c>
    </row>
    <row r="11" spans="1:10" ht="30" customHeight="1" x14ac:dyDescent="0.15">
      <c r="A11" s="5" t="s">
        <v>14</v>
      </c>
      <c r="B11" s="25">
        <f>SUM(C11:J11)</f>
        <v>6872</v>
      </c>
      <c r="C11" s="25">
        <v>3797</v>
      </c>
      <c r="D11" s="25">
        <v>1138</v>
      </c>
      <c r="E11" s="25">
        <v>693</v>
      </c>
      <c r="F11" s="25">
        <v>469</v>
      </c>
      <c r="G11" s="25">
        <v>137</v>
      </c>
      <c r="H11" s="5" t="s">
        <v>31</v>
      </c>
      <c r="I11" s="26">
        <v>10</v>
      </c>
      <c r="J11" s="26">
        <v>628</v>
      </c>
    </row>
    <row r="12" spans="1:10" ht="30" customHeight="1" x14ac:dyDescent="0.15">
      <c r="A12" s="5" t="s">
        <v>15</v>
      </c>
      <c r="B12" s="25">
        <f>SUM(C12:J12)</f>
        <v>6663</v>
      </c>
      <c r="C12" s="25">
        <v>3941</v>
      </c>
      <c r="D12" s="25">
        <v>903</v>
      </c>
      <c r="E12" s="25">
        <v>621</v>
      </c>
      <c r="F12" s="25">
        <v>438</v>
      </c>
      <c r="G12" s="25">
        <v>128</v>
      </c>
      <c r="H12" s="5" t="s">
        <v>31</v>
      </c>
      <c r="I12" s="26">
        <v>9</v>
      </c>
      <c r="J12" s="26">
        <v>623</v>
      </c>
    </row>
    <row r="13" spans="1:10" ht="30" customHeight="1" x14ac:dyDescent="0.15">
      <c r="A13" s="5" t="s">
        <v>16</v>
      </c>
      <c r="B13" s="25">
        <f>SUM(C13:J13)</f>
        <v>6593</v>
      </c>
      <c r="C13" s="25">
        <v>3869</v>
      </c>
      <c r="D13" s="25">
        <v>905</v>
      </c>
      <c r="E13" s="25">
        <v>639</v>
      </c>
      <c r="F13" s="25">
        <v>468</v>
      </c>
      <c r="G13" s="25">
        <v>129</v>
      </c>
      <c r="H13" s="5" t="s">
        <v>31</v>
      </c>
      <c r="I13" s="26">
        <v>8</v>
      </c>
      <c r="J13" s="26">
        <v>575</v>
      </c>
    </row>
    <row r="14" spans="1:10" ht="30" customHeight="1" x14ac:dyDescent="0.15">
      <c r="A14" s="5" t="s">
        <v>17</v>
      </c>
      <c r="B14" s="27">
        <v>6531</v>
      </c>
      <c r="C14" s="25">
        <v>3818</v>
      </c>
      <c r="D14" s="25">
        <v>948</v>
      </c>
      <c r="E14" s="25">
        <v>641</v>
      </c>
      <c r="F14" s="25">
        <v>448</v>
      </c>
      <c r="G14" s="25">
        <v>125</v>
      </c>
      <c r="H14" s="5" t="s">
        <v>31</v>
      </c>
      <c r="I14" s="26">
        <v>9</v>
      </c>
      <c r="J14" s="26">
        <v>541</v>
      </c>
    </row>
    <row r="15" spans="1:10" ht="30" customHeight="1" x14ac:dyDescent="0.15">
      <c r="A15" s="28" t="s">
        <v>32</v>
      </c>
      <c r="B15" s="28"/>
      <c r="C15" s="28"/>
      <c r="D15" s="28"/>
      <c r="E15" s="28"/>
      <c r="F15" s="28"/>
      <c r="H15" s="11"/>
      <c r="I15" s="11"/>
      <c r="J15" s="11" t="s">
        <v>18</v>
      </c>
    </row>
  </sheetData>
  <mergeCells count="6">
    <mergeCell ref="A3:A4"/>
    <mergeCell ref="B3:B4"/>
    <mergeCell ref="C3:G3"/>
    <mergeCell ref="H3:H4"/>
    <mergeCell ref="I3:I4"/>
    <mergeCell ref="J3:J4"/>
  </mergeCells>
  <phoneticPr fontId="2"/>
  <pageMargins left="0.7" right="0.7" top="0.75" bottom="0.75" header="0.3" footer="0.3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Normal="100" workbookViewId="0">
      <selection activeCell="C3" sqref="C3"/>
    </sheetView>
  </sheetViews>
  <sheetFormatPr defaultRowHeight="17.25" x14ac:dyDescent="0.15"/>
  <cols>
    <col min="1" max="1" width="14.375" style="1" customWidth="1"/>
    <col min="2" max="8" width="16.25" style="1" customWidth="1"/>
    <col min="9" max="16384" width="9" style="1"/>
  </cols>
  <sheetData>
    <row r="1" spans="1:8" x14ac:dyDescent="0.15">
      <c r="A1" s="1" t="s">
        <v>33</v>
      </c>
    </row>
    <row r="2" spans="1:8" x14ac:dyDescent="0.15">
      <c r="D2" s="2"/>
      <c r="E2" s="29"/>
      <c r="F2" s="29"/>
      <c r="G2" s="29"/>
      <c r="H2" s="29"/>
    </row>
    <row r="3" spans="1:8" ht="45" customHeight="1" x14ac:dyDescent="0.15">
      <c r="A3" s="16" t="s">
        <v>1</v>
      </c>
      <c r="B3" s="30" t="s">
        <v>34</v>
      </c>
      <c r="C3" s="30" t="s">
        <v>35</v>
      </c>
      <c r="D3" s="30" t="s">
        <v>36</v>
      </c>
      <c r="E3" s="30" t="s">
        <v>37</v>
      </c>
      <c r="F3" s="30" t="s">
        <v>38</v>
      </c>
      <c r="G3" s="30" t="s">
        <v>39</v>
      </c>
      <c r="H3" s="30" t="s">
        <v>40</v>
      </c>
    </row>
    <row r="4" spans="1:8" ht="22.5" customHeight="1" x14ac:dyDescent="0.2">
      <c r="A4" s="23"/>
      <c r="B4" s="31" t="s">
        <v>41</v>
      </c>
      <c r="C4" s="31" t="s">
        <v>41</v>
      </c>
      <c r="D4" s="31" t="s">
        <v>42</v>
      </c>
      <c r="E4" s="31" t="s">
        <v>42</v>
      </c>
      <c r="F4" s="31" t="s">
        <v>42</v>
      </c>
      <c r="G4" s="32" t="s">
        <v>43</v>
      </c>
      <c r="H4" s="32" t="s">
        <v>44</v>
      </c>
    </row>
    <row r="5" spans="1:8" ht="30" customHeight="1" x14ac:dyDescent="0.15">
      <c r="A5" s="5" t="s">
        <v>8</v>
      </c>
      <c r="B5" s="33">
        <v>1587.2</v>
      </c>
      <c r="C5" s="33">
        <v>1587.2</v>
      </c>
      <c r="D5" s="25">
        <v>50877</v>
      </c>
      <c r="E5" s="25">
        <v>50349</v>
      </c>
      <c r="F5" s="25">
        <v>49649</v>
      </c>
      <c r="G5" s="25">
        <v>20373</v>
      </c>
      <c r="H5" s="33">
        <f t="shared" ref="H5:H14" si="0">E5/D5*100</f>
        <v>98.962202960080191</v>
      </c>
    </row>
    <row r="6" spans="1:8" ht="30" customHeight="1" x14ac:dyDescent="0.15">
      <c r="A6" s="5" t="s">
        <v>9</v>
      </c>
      <c r="B6" s="33">
        <v>1590.8</v>
      </c>
      <c r="C6" s="33">
        <v>1590.8</v>
      </c>
      <c r="D6" s="25">
        <v>50668</v>
      </c>
      <c r="E6" s="25">
        <v>50173</v>
      </c>
      <c r="F6" s="25">
        <v>49560</v>
      </c>
      <c r="G6" s="25">
        <v>20611</v>
      </c>
      <c r="H6" s="33">
        <f t="shared" si="0"/>
        <v>99.023052024946708</v>
      </c>
    </row>
    <row r="7" spans="1:8" ht="30" customHeight="1" x14ac:dyDescent="0.15">
      <c r="A7" s="5" t="s">
        <v>10</v>
      </c>
      <c r="B7" s="33">
        <v>1597.1</v>
      </c>
      <c r="C7" s="33">
        <v>1597.1</v>
      </c>
      <c r="D7" s="25">
        <v>50503</v>
      </c>
      <c r="E7" s="25">
        <v>49871</v>
      </c>
      <c r="F7" s="25">
        <v>49305</v>
      </c>
      <c r="G7" s="25">
        <v>20713</v>
      </c>
      <c r="H7" s="33">
        <f t="shared" si="0"/>
        <v>98.748589192721226</v>
      </c>
    </row>
    <row r="8" spans="1:8" ht="30" customHeight="1" x14ac:dyDescent="0.15">
      <c r="A8" s="5" t="s">
        <v>11</v>
      </c>
      <c r="B8" s="33">
        <v>1599.7</v>
      </c>
      <c r="C8" s="33">
        <v>1599.7</v>
      </c>
      <c r="D8" s="25">
        <v>50111</v>
      </c>
      <c r="E8" s="25">
        <v>49492</v>
      </c>
      <c r="F8" s="25">
        <v>48976</v>
      </c>
      <c r="G8" s="25">
        <v>20687</v>
      </c>
      <c r="H8" s="33">
        <f t="shared" si="0"/>
        <v>98.764742272155814</v>
      </c>
    </row>
    <row r="9" spans="1:8" ht="30" customHeight="1" x14ac:dyDescent="0.15">
      <c r="A9" s="5" t="s">
        <v>12</v>
      </c>
      <c r="B9" s="33">
        <v>1604.5</v>
      </c>
      <c r="C9" s="33">
        <v>1604.5</v>
      </c>
      <c r="D9" s="25">
        <v>49817</v>
      </c>
      <c r="E9" s="25">
        <v>49381</v>
      </c>
      <c r="F9" s="25">
        <v>48913</v>
      </c>
      <c r="G9" s="25">
        <v>20324</v>
      </c>
      <c r="H9" s="33">
        <f t="shared" si="0"/>
        <v>99.124796756127438</v>
      </c>
    </row>
    <row r="10" spans="1:8" ht="30" customHeight="1" x14ac:dyDescent="0.15">
      <c r="A10" s="5" t="s">
        <v>13</v>
      </c>
      <c r="B10" s="33">
        <v>1606.3</v>
      </c>
      <c r="C10" s="33">
        <v>1606.3</v>
      </c>
      <c r="D10" s="25">
        <v>49569</v>
      </c>
      <c r="E10" s="25">
        <v>49130</v>
      </c>
      <c r="F10" s="25">
        <v>48904</v>
      </c>
      <c r="G10" s="25">
        <v>20342</v>
      </c>
      <c r="H10" s="33">
        <f t="shared" si="0"/>
        <v>99.114365833484641</v>
      </c>
    </row>
    <row r="11" spans="1:8" ht="30" customHeight="1" x14ac:dyDescent="0.15">
      <c r="A11" s="5" t="s">
        <v>14</v>
      </c>
      <c r="B11" s="33">
        <v>1612.7</v>
      </c>
      <c r="C11" s="33">
        <v>1612.7</v>
      </c>
      <c r="D11" s="25">
        <v>49229</v>
      </c>
      <c r="E11" s="25">
        <v>48917</v>
      </c>
      <c r="F11" s="25">
        <v>48732</v>
      </c>
      <c r="G11" s="25">
        <v>19765</v>
      </c>
      <c r="H11" s="33">
        <f t="shared" si="0"/>
        <v>99.366227223790858</v>
      </c>
    </row>
    <row r="12" spans="1:8" ht="30" customHeight="1" x14ac:dyDescent="0.15">
      <c r="A12" s="5" t="s">
        <v>15</v>
      </c>
      <c r="B12" s="33">
        <v>1616.5</v>
      </c>
      <c r="C12" s="33">
        <v>1616.5</v>
      </c>
      <c r="D12" s="25">
        <v>48638</v>
      </c>
      <c r="E12" s="25">
        <v>48417</v>
      </c>
      <c r="F12" s="25">
        <v>48132</v>
      </c>
      <c r="G12" s="25">
        <v>19138</v>
      </c>
      <c r="H12" s="33">
        <f t="shared" si="0"/>
        <v>99.54562276409392</v>
      </c>
    </row>
    <row r="13" spans="1:8" ht="30" customHeight="1" x14ac:dyDescent="0.15">
      <c r="A13" s="5" t="s">
        <v>16</v>
      </c>
      <c r="B13" s="33">
        <v>1618.7</v>
      </c>
      <c r="C13" s="33">
        <v>1618.7</v>
      </c>
      <c r="D13" s="25">
        <v>48270</v>
      </c>
      <c r="E13" s="25">
        <v>48049</v>
      </c>
      <c r="F13" s="25">
        <v>47780</v>
      </c>
      <c r="G13" s="25">
        <v>19104</v>
      </c>
      <c r="H13" s="33">
        <f t="shared" si="0"/>
        <v>99.542158690698159</v>
      </c>
    </row>
    <row r="14" spans="1:8" ht="30" customHeight="1" x14ac:dyDescent="0.15">
      <c r="A14" s="5" t="s">
        <v>17</v>
      </c>
      <c r="B14" s="33">
        <v>1620.6</v>
      </c>
      <c r="C14" s="33">
        <v>1620.6</v>
      </c>
      <c r="D14" s="25">
        <v>47926</v>
      </c>
      <c r="E14" s="25">
        <v>47707</v>
      </c>
      <c r="F14" s="25">
        <v>47436</v>
      </c>
      <c r="G14" s="25">
        <v>18893</v>
      </c>
      <c r="H14" s="33">
        <f t="shared" si="0"/>
        <v>99.543045528523137</v>
      </c>
    </row>
    <row r="15" spans="1:8" ht="30" customHeight="1" x14ac:dyDescent="0.15">
      <c r="A15" s="28"/>
      <c r="B15" s="28"/>
      <c r="C15" s="28"/>
      <c r="D15" s="28"/>
      <c r="E15" s="28"/>
      <c r="F15" s="28"/>
      <c r="H15" s="11" t="s">
        <v>18</v>
      </c>
    </row>
  </sheetData>
  <mergeCells count="1">
    <mergeCell ref="A3:A4"/>
  </mergeCells>
  <phoneticPr fontId="2"/>
  <pageMargins left="0.7" right="0.7" top="0.75" bottom="0.75" header="0.3" footer="0.3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opLeftCell="A10" zoomScaleNormal="100" workbookViewId="0">
      <selection activeCell="C3" sqref="C3"/>
    </sheetView>
  </sheetViews>
  <sheetFormatPr defaultRowHeight="13.5" x14ac:dyDescent="0.15"/>
  <cols>
    <col min="1" max="4" width="25" style="37" customWidth="1"/>
    <col min="5" max="5" width="13.125" style="37" customWidth="1"/>
    <col min="6" max="16384" width="9" style="37"/>
  </cols>
  <sheetData>
    <row r="1" spans="1:5" s="1" customFormat="1" ht="17.25" x14ac:dyDescent="0.15">
      <c r="A1" s="1" t="s">
        <v>45</v>
      </c>
    </row>
    <row r="2" spans="1:5" s="1" customFormat="1" ht="17.25" x14ac:dyDescent="0.15">
      <c r="D2" s="4" t="s">
        <v>46</v>
      </c>
      <c r="E2" s="4"/>
    </row>
    <row r="3" spans="1:5" s="1" customFormat="1" ht="60" customHeight="1" x14ac:dyDescent="0.15">
      <c r="A3" s="34" t="s">
        <v>1</v>
      </c>
      <c r="B3" s="35" t="s">
        <v>21</v>
      </c>
      <c r="C3" s="34" t="s">
        <v>47</v>
      </c>
      <c r="D3" s="34" t="s">
        <v>48</v>
      </c>
    </row>
    <row r="4" spans="1:5" s="1" customFormat="1" ht="30" customHeight="1" x14ac:dyDescent="0.15">
      <c r="A4" s="34" t="s">
        <v>8</v>
      </c>
      <c r="B4" s="36">
        <f t="shared" ref="B4:B13" si="0">SUM(C4:D4)</f>
        <v>7436285</v>
      </c>
      <c r="C4" s="36">
        <v>5829940</v>
      </c>
      <c r="D4" s="36">
        <v>1606345</v>
      </c>
    </row>
    <row r="5" spans="1:5" s="1" customFormat="1" ht="30" customHeight="1" x14ac:dyDescent="0.15">
      <c r="A5" s="34" t="s">
        <v>9</v>
      </c>
      <c r="B5" s="36">
        <f t="shared" si="0"/>
        <v>7523061</v>
      </c>
      <c r="C5" s="36">
        <v>5932195</v>
      </c>
      <c r="D5" s="36">
        <v>1590866</v>
      </c>
    </row>
    <row r="6" spans="1:5" s="1" customFormat="1" ht="30" customHeight="1" x14ac:dyDescent="0.15">
      <c r="A6" s="34" t="s">
        <v>10</v>
      </c>
      <c r="B6" s="36">
        <f t="shared" si="0"/>
        <v>7580929</v>
      </c>
      <c r="C6" s="36">
        <v>6018385</v>
      </c>
      <c r="D6" s="36">
        <v>1562544</v>
      </c>
    </row>
    <row r="7" spans="1:5" s="1" customFormat="1" ht="30" customHeight="1" x14ac:dyDescent="0.15">
      <c r="A7" s="34" t="s">
        <v>11</v>
      </c>
      <c r="B7" s="36">
        <f t="shared" si="0"/>
        <v>7550824</v>
      </c>
      <c r="C7" s="36">
        <v>6023920</v>
      </c>
      <c r="D7" s="36">
        <v>1526904</v>
      </c>
    </row>
    <row r="8" spans="1:5" s="1" customFormat="1" ht="30" customHeight="1" x14ac:dyDescent="0.15">
      <c r="A8" s="34" t="s">
        <v>12</v>
      </c>
      <c r="B8" s="36">
        <f t="shared" si="0"/>
        <v>7418385</v>
      </c>
      <c r="C8" s="36">
        <v>5929042</v>
      </c>
      <c r="D8" s="36">
        <v>1489343</v>
      </c>
    </row>
    <row r="9" spans="1:5" s="1" customFormat="1" ht="30" customHeight="1" x14ac:dyDescent="0.15">
      <c r="A9" s="34" t="s">
        <v>13</v>
      </c>
      <c r="B9" s="36">
        <f t="shared" si="0"/>
        <v>7425010</v>
      </c>
      <c r="C9" s="36">
        <v>5953947</v>
      </c>
      <c r="D9" s="36">
        <v>1471063</v>
      </c>
    </row>
    <row r="10" spans="1:5" s="1" customFormat="1" ht="30" customHeight="1" x14ac:dyDescent="0.15">
      <c r="A10" s="34" t="s">
        <v>14</v>
      </c>
      <c r="B10" s="36">
        <f t="shared" si="0"/>
        <v>7234140</v>
      </c>
      <c r="C10" s="36">
        <v>5799393</v>
      </c>
      <c r="D10" s="36">
        <v>1434747</v>
      </c>
    </row>
    <row r="11" spans="1:5" s="1" customFormat="1" ht="30" customHeight="1" x14ac:dyDescent="0.15">
      <c r="A11" s="34" t="s">
        <v>15</v>
      </c>
      <c r="B11" s="36">
        <f t="shared" si="0"/>
        <v>6985257</v>
      </c>
      <c r="C11" s="36">
        <v>5637020</v>
      </c>
      <c r="D11" s="36">
        <v>1348237</v>
      </c>
    </row>
    <row r="12" spans="1:5" s="1" customFormat="1" ht="30" customHeight="1" x14ac:dyDescent="0.15">
      <c r="A12" s="34" t="s">
        <v>16</v>
      </c>
      <c r="B12" s="36">
        <f t="shared" si="0"/>
        <v>6972793</v>
      </c>
      <c r="C12" s="36">
        <v>5619403</v>
      </c>
      <c r="D12" s="36">
        <v>1353390</v>
      </c>
    </row>
    <row r="13" spans="1:5" s="1" customFormat="1" ht="30" customHeight="1" x14ac:dyDescent="0.15">
      <c r="A13" s="34" t="s">
        <v>17</v>
      </c>
      <c r="B13" s="36">
        <f t="shared" si="0"/>
        <v>6895954</v>
      </c>
      <c r="C13" s="36">
        <v>5574985</v>
      </c>
      <c r="D13" s="36">
        <v>1320969</v>
      </c>
    </row>
    <row r="14" spans="1:5" ht="30" customHeight="1" x14ac:dyDescent="0.15">
      <c r="D14" s="38" t="s">
        <v>18</v>
      </c>
    </row>
  </sheetData>
  <phoneticPr fontId="2"/>
  <pageMargins left="0.7" right="0.7" top="0.75" bottom="0.75" header="0.3" footer="0.3"/>
  <headerFooter alignWithMargins="0"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showGridLines="0" zoomScaleNormal="100" workbookViewId="0">
      <selection activeCell="C3" sqref="C3"/>
    </sheetView>
  </sheetViews>
  <sheetFormatPr defaultRowHeight="13.5" x14ac:dyDescent="0.15"/>
  <cols>
    <col min="1" max="2" width="12.5" style="10" customWidth="1"/>
    <col min="3" max="3" width="10.625" style="10" customWidth="1"/>
    <col min="4" max="4" width="12.5" style="10" customWidth="1"/>
    <col min="5" max="8" width="10.625" style="10" customWidth="1"/>
    <col min="9" max="9" width="11.875" style="10" bestFit="1" customWidth="1"/>
    <col min="10" max="10" width="10.625" style="10" customWidth="1"/>
    <col min="11" max="12" width="12.5" style="10" customWidth="1"/>
    <col min="13" max="13" width="13.125" style="10" customWidth="1"/>
    <col min="14" max="16384" width="9" style="10"/>
  </cols>
  <sheetData>
    <row r="1" spans="1:13" s="1" customFormat="1" ht="17.25" x14ac:dyDescent="0.15">
      <c r="A1" s="12" t="s">
        <v>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s="1" customFormat="1" ht="17.25" x14ac:dyDescent="0.15">
      <c r="A2" s="12"/>
      <c r="B2" s="12"/>
      <c r="C2" s="13"/>
      <c r="D2" s="12"/>
      <c r="E2" s="39"/>
      <c r="F2" s="39"/>
      <c r="G2" s="39"/>
      <c r="H2" s="39"/>
      <c r="I2" s="39"/>
      <c r="J2" s="39"/>
      <c r="K2" s="39"/>
      <c r="L2" s="14" t="s">
        <v>50</v>
      </c>
      <c r="M2" s="4"/>
    </row>
    <row r="3" spans="1:13" s="1" customFormat="1" ht="67.5" customHeight="1" x14ac:dyDescent="0.15">
      <c r="A3" s="5" t="s">
        <v>1</v>
      </c>
      <c r="B3" s="6" t="s">
        <v>51</v>
      </c>
      <c r="C3" s="5" t="s">
        <v>27</v>
      </c>
      <c r="D3" s="6" t="s">
        <v>52</v>
      </c>
      <c r="E3" s="6" t="s">
        <v>53</v>
      </c>
      <c r="F3" s="6" t="s">
        <v>54</v>
      </c>
      <c r="G3" s="6" t="s">
        <v>55</v>
      </c>
      <c r="H3" s="6" t="s">
        <v>56</v>
      </c>
      <c r="I3" s="5" t="s">
        <v>57</v>
      </c>
      <c r="J3" s="5" t="s">
        <v>58</v>
      </c>
      <c r="K3" s="6" t="s">
        <v>59</v>
      </c>
      <c r="L3" s="6" t="s">
        <v>60</v>
      </c>
    </row>
    <row r="4" spans="1:13" s="1" customFormat="1" ht="30" customHeight="1" x14ac:dyDescent="0.15">
      <c r="A4" s="5" t="s">
        <v>8</v>
      </c>
      <c r="B4" s="40">
        <v>4106.7</v>
      </c>
      <c r="C4" s="40">
        <v>118.8</v>
      </c>
      <c r="D4" s="40">
        <v>1213.5</v>
      </c>
      <c r="E4" s="40">
        <v>11.4</v>
      </c>
      <c r="F4" s="40">
        <v>189</v>
      </c>
      <c r="G4" s="40">
        <v>45</v>
      </c>
      <c r="H4" s="40">
        <v>262.8</v>
      </c>
      <c r="I4" s="40">
        <v>812.7</v>
      </c>
      <c r="J4" s="40">
        <v>536.4</v>
      </c>
      <c r="K4" s="40">
        <f t="shared" ref="K4:K13" si="0">SUM(B4:J4)</f>
        <v>7296.2999999999993</v>
      </c>
      <c r="L4" s="40">
        <v>2775.6</v>
      </c>
    </row>
    <row r="5" spans="1:13" s="1" customFormat="1" ht="30" customHeight="1" x14ac:dyDescent="0.15">
      <c r="A5" s="5" t="s">
        <v>9</v>
      </c>
      <c r="B5" s="40">
        <v>4004.1</v>
      </c>
      <c r="C5" s="40">
        <v>118.8</v>
      </c>
      <c r="D5" s="40">
        <v>1208.0999999999999</v>
      </c>
      <c r="E5" s="40">
        <v>11.4</v>
      </c>
      <c r="F5" s="40">
        <v>189</v>
      </c>
      <c r="G5" s="40">
        <v>45</v>
      </c>
      <c r="H5" s="40">
        <v>262.8</v>
      </c>
      <c r="I5" s="40">
        <v>764.1</v>
      </c>
      <c r="J5" s="40">
        <v>527.4</v>
      </c>
      <c r="K5" s="40">
        <f t="shared" si="0"/>
        <v>7130.7</v>
      </c>
      <c r="L5" s="40">
        <v>2682</v>
      </c>
    </row>
    <row r="6" spans="1:13" s="1" customFormat="1" ht="30" customHeight="1" x14ac:dyDescent="0.15">
      <c r="A6" s="5" t="s">
        <v>10</v>
      </c>
      <c r="B6" s="40">
        <v>3910.5</v>
      </c>
      <c r="C6" s="40">
        <v>118.8</v>
      </c>
      <c r="D6" s="40">
        <v>1188.3</v>
      </c>
      <c r="E6" s="40">
        <v>11.4</v>
      </c>
      <c r="F6" s="40">
        <v>187.2</v>
      </c>
      <c r="G6" s="40">
        <v>39.6</v>
      </c>
      <c r="H6" s="40">
        <v>253.8</v>
      </c>
      <c r="I6" s="40">
        <v>756.9</v>
      </c>
      <c r="J6" s="40">
        <v>527.4</v>
      </c>
      <c r="K6" s="40">
        <f t="shared" si="0"/>
        <v>6993.9</v>
      </c>
      <c r="L6" s="40">
        <v>2619</v>
      </c>
    </row>
    <row r="7" spans="1:13" s="1" customFormat="1" ht="30" customHeight="1" x14ac:dyDescent="0.15">
      <c r="A7" s="5" t="s">
        <v>11</v>
      </c>
      <c r="B7" s="40">
        <v>3768.3</v>
      </c>
      <c r="C7" s="40">
        <v>145.80000000000001</v>
      </c>
      <c r="D7" s="40">
        <v>1148.7</v>
      </c>
      <c r="E7" s="40">
        <v>11.4</v>
      </c>
      <c r="F7" s="40">
        <v>165.6</v>
      </c>
      <c r="G7" s="40">
        <v>39.6</v>
      </c>
      <c r="H7" s="40">
        <v>253.8</v>
      </c>
      <c r="I7" s="40">
        <v>755.1</v>
      </c>
      <c r="J7" s="40">
        <v>527.4</v>
      </c>
      <c r="K7" s="40">
        <f t="shared" si="0"/>
        <v>6815.7000000000007</v>
      </c>
      <c r="L7" s="40">
        <v>2547</v>
      </c>
    </row>
    <row r="8" spans="1:13" s="1" customFormat="1" ht="30" customHeight="1" x14ac:dyDescent="0.15">
      <c r="A8" s="5" t="s">
        <v>12</v>
      </c>
      <c r="B8" s="40">
        <v>3653.1</v>
      </c>
      <c r="C8" s="40">
        <v>145.80000000000001</v>
      </c>
      <c r="D8" s="40">
        <v>1141.5</v>
      </c>
      <c r="E8" s="40">
        <v>11.4</v>
      </c>
      <c r="F8" s="40">
        <v>165.6</v>
      </c>
      <c r="G8" s="40">
        <v>39.6</v>
      </c>
      <c r="H8" s="40">
        <v>253.8</v>
      </c>
      <c r="I8" s="40">
        <v>747.9</v>
      </c>
      <c r="J8" s="40">
        <v>527.4</v>
      </c>
      <c r="K8" s="40">
        <f t="shared" si="0"/>
        <v>6686.0999999999995</v>
      </c>
      <c r="L8" s="40">
        <v>2507.4</v>
      </c>
    </row>
    <row r="9" spans="1:13" s="1" customFormat="1" ht="30" customHeight="1" x14ac:dyDescent="0.15">
      <c r="A9" s="5" t="s">
        <v>13</v>
      </c>
      <c r="B9" s="40">
        <v>3434.4</v>
      </c>
      <c r="C9" s="40">
        <v>145.80000000000001</v>
      </c>
      <c r="D9" s="40">
        <v>1108.2</v>
      </c>
      <c r="E9" s="40">
        <v>11.4</v>
      </c>
      <c r="F9" s="40">
        <v>165.6</v>
      </c>
      <c r="G9" s="40">
        <v>39.6</v>
      </c>
      <c r="H9" s="40">
        <v>253.8</v>
      </c>
      <c r="I9" s="40">
        <v>728.1</v>
      </c>
      <c r="J9" s="40">
        <v>527.4</v>
      </c>
      <c r="K9" s="40">
        <f t="shared" si="0"/>
        <v>6414.3000000000011</v>
      </c>
      <c r="L9" s="40">
        <v>2455.9</v>
      </c>
    </row>
    <row r="10" spans="1:13" s="1" customFormat="1" ht="30" customHeight="1" x14ac:dyDescent="0.15">
      <c r="A10" s="5" t="s">
        <v>14</v>
      </c>
      <c r="B10" s="40">
        <v>3275.1</v>
      </c>
      <c r="C10" s="40">
        <v>145.80000000000001</v>
      </c>
      <c r="D10" s="40">
        <v>1084.8</v>
      </c>
      <c r="E10" s="40">
        <v>11.4</v>
      </c>
      <c r="F10" s="40">
        <v>163.80000000000001</v>
      </c>
      <c r="G10" s="40">
        <v>39.6</v>
      </c>
      <c r="H10" s="40">
        <v>253.8</v>
      </c>
      <c r="I10" s="40">
        <v>720.9</v>
      </c>
      <c r="J10" s="40">
        <v>527.4</v>
      </c>
      <c r="K10" s="40">
        <f t="shared" si="0"/>
        <v>6222.5999999999995</v>
      </c>
      <c r="L10" s="40">
        <v>2398.3000000000002</v>
      </c>
    </row>
    <row r="11" spans="1:13" s="1" customFormat="1" ht="30" customHeight="1" x14ac:dyDescent="0.15">
      <c r="A11" s="5" t="s">
        <v>15</v>
      </c>
      <c r="B11" s="40">
        <v>3176.1</v>
      </c>
      <c r="C11" s="40">
        <v>145.80000000000001</v>
      </c>
      <c r="D11" s="40">
        <v>1066.8</v>
      </c>
      <c r="E11" s="40">
        <v>11.4</v>
      </c>
      <c r="F11" s="40">
        <v>163.80000000000001</v>
      </c>
      <c r="G11" s="40">
        <v>34.200000000000003</v>
      </c>
      <c r="H11" s="40">
        <v>253.8</v>
      </c>
      <c r="I11" s="40">
        <v>702.9</v>
      </c>
      <c r="J11" s="40">
        <v>527.4</v>
      </c>
      <c r="K11" s="40">
        <f t="shared" si="0"/>
        <v>6082.1999999999989</v>
      </c>
      <c r="L11" s="40">
        <v>2382.1</v>
      </c>
    </row>
    <row r="12" spans="1:13" s="1" customFormat="1" ht="30" customHeight="1" x14ac:dyDescent="0.15">
      <c r="A12" s="5" t="s">
        <v>16</v>
      </c>
      <c r="B12" s="40">
        <v>3069.9</v>
      </c>
      <c r="C12" s="40">
        <v>145.80000000000001</v>
      </c>
      <c r="D12" s="40">
        <v>1023.6</v>
      </c>
      <c r="E12" s="40">
        <v>11.4</v>
      </c>
      <c r="F12" s="40">
        <v>163.80000000000001</v>
      </c>
      <c r="G12" s="40">
        <v>34.200000000000003</v>
      </c>
      <c r="H12" s="40">
        <v>253.8</v>
      </c>
      <c r="I12" s="40">
        <v>681.3</v>
      </c>
      <c r="J12" s="40">
        <v>489.6</v>
      </c>
      <c r="K12" s="40">
        <f t="shared" si="0"/>
        <v>5873.4000000000005</v>
      </c>
      <c r="L12" s="40">
        <v>2301.1</v>
      </c>
    </row>
    <row r="13" spans="1:13" s="1" customFormat="1" ht="30" customHeight="1" x14ac:dyDescent="0.15">
      <c r="A13" s="5" t="s">
        <v>17</v>
      </c>
      <c r="B13" s="40">
        <v>2961</v>
      </c>
      <c r="C13" s="40">
        <v>145.80000000000001</v>
      </c>
      <c r="D13" s="40">
        <v>1005.6</v>
      </c>
      <c r="E13" s="40">
        <v>11.4</v>
      </c>
      <c r="F13" s="40">
        <v>163.80000000000001</v>
      </c>
      <c r="G13" s="40">
        <v>34.200000000000003</v>
      </c>
      <c r="H13" s="40">
        <v>253.8</v>
      </c>
      <c r="I13" s="40">
        <v>674.1</v>
      </c>
      <c r="J13" s="40">
        <v>489.6</v>
      </c>
      <c r="K13" s="40">
        <f t="shared" si="0"/>
        <v>5739.3000000000011</v>
      </c>
      <c r="L13" s="40">
        <v>2252.5</v>
      </c>
    </row>
    <row r="14" spans="1:13" ht="30" customHeight="1" x14ac:dyDescent="0.15">
      <c r="A14" s="37"/>
      <c r="B14" s="37"/>
      <c r="C14" s="37"/>
      <c r="D14" s="37"/>
      <c r="E14" s="38"/>
      <c r="F14" s="38"/>
      <c r="G14" s="38"/>
      <c r="H14" s="38"/>
      <c r="I14" s="38"/>
      <c r="J14" s="38"/>
      <c r="K14" s="38"/>
      <c r="L14" s="38" t="s">
        <v>18</v>
      </c>
    </row>
  </sheetData>
  <phoneticPr fontId="2"/>
  <pageMargins left="0.7" right="0.7" top="0.75" bottom="0.75" header="0.3" footer="0.3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opLeftCell="A9" zoomScaleNormal="100" workbookViewId="0">
      <selection activeCell="C3" sqref="C3"/>
    </sheetView>
  </sheetViews>
  <sheetFormatPr defaultRowHeight="17.25" x14ac:dyDescent="0.15"/>
  <cols>
    <col min="1" max="1" width="14.375" style="1" customWidth="1"/>
    <col min="2" max="7" width="18.75" style="1" customWidth="1"/>
    <col min="8" max="16384" width="9" style="1"/>
  </cols>
  <sheetData>
    <row r="1" spans="1:7" x14ac:dyDescent="0.15">
      <c r="A1" s="12" t="s">
        <v>61</v>
      </c>
      <c r="B1" s="12"/>
      <c r="C1" s="12"/>
      <c r="D1" s="12"/>
      <c r="E1" s="12"/>
      <c r="F1" s="12"/>
      <c r="G1" s="12"/>
    </row>
    <row r="2" spans="1:7" x14ac:dyDescent="0.15">
      <c r="A2" s="12"/>
      <c r="B2" s="12"/>
      <c r="C2" s="12"/>
      <c r="D2" s="41" t="s">
        <v>62</v>
      </c>
      <c r="E2" s="42"/>
      <c r="F2" s="42"/>
      <c r="G2" s="42"/>
    </row>
    <row r="3" spans="1:7" ht="45" customHeight="1" x14ac:dyDescent="0.15">
      <c r="A3" s="15" t="s">
        <v>1</v>
      </c>
      <c r="B3" s="16" t="s">
        <v>63</v>
      </c>
      <c r="C3" s="43" t="s">
        <v>64</v>
      </c>
      <c r="D3" s="43" t="s">
        <v>65</v>
      </c>
      <c r="E3" s="21" t="s">
        <v>66</v>
      </c>
      <c r="F3" s="24"/>
      <c r="G3" s="44" t="s">
        <v>67</v>
      </c>
    </row>
    <row r="4" spans="1:7" ht="45" customHeight="1" x14ac:dyDescent="0.15">
      <c r="A4" s="20"/>
      <c r="B4" s="22"/>
      <c r="C4" s="22"/>
      <c r="D4" s="22"/>
      <c r="E4" s="5" t="s">
        <v>68</v>
      </c>
      <c r="F4" s="6" t="s">
        <v>69</v>
      </c>
      <c r="G4" s="45"/>
    </row>
    <row r="5" spans="1:7" ht="30" customHeight="1" x14ac:dyDescent="0.15">
      <c r="A5" s="5" t="s">
        <v>70</v>
      </c>
      <c r="B5" s="25">
        <f t="shared" ref="B5:B11" si="0">SUM(C5:F5)</f>
        <v>8722</v>
      </c>
      <c r="C5" s="46">
        <v>3456</v>
      </c>
      <c r="D5" s="46">
        <v>33</v>
      </c>
      <c r="E5" s="46">
        <v>5220</v>
      </c>
      <c r="F5" s="46">
        <v>13</v>
      </c>
      <c r="G5" s="8">
        <f>B5/306</f>
        <v>28.503267973856211</v>
      </c>
    </row>
    <row r="6" spans="1:7" ht="30" customHeight="1" x14ac:dyDescent="0.15">
      <c r="A6" s="5" t="s">
        <v>71</v>
      </c>
      <c r="B6" s="25">
        <f t="shared" si="0"/>
        <v>8127</v>
      </c>
      <c r="C6" s="46">
        <v>3301</v>
      </c>
      <c r="D6" s="46">
        <v>30</v>
      </c>
      <c r="E6" s="46">
        <v>4791</v>
      </c>
      <c r="F6" s="46">
        <v>5</v>
      </c>
      <c r="G6" s="8">
        <f>B6/306</f>
        <v>26.558823529411764</v>
      </c>
    </row>
    <row r="7" spans="1:7" ht="30" customHeight="1" x14ac:dyDescent="0.15">
      <c r="A7" s="5" t="s">
        <v>72</v>
      </c>
      <c r="B7" s="25">
        <f t="shared" si="0"/>
        <v>6251</v>
      </c>
      <c r="C7" s="46">
        <v>3001</v>
      </c>
      <c r="D7" s="46">
        <v>44</v>
      </c>
      <c r="E7" s="46">
        <v>3203</v>
      </c>
      <c r="F7" s="46">
        <v>3</v>
      </c>
      <c r="G7" s="8">
        <f>B7/307</f>
        <v>20.361563517915311</v>
      </c>
    </row>
    <row r="8" spans="1:7" ht="30" customHeight="1" x14ac:dyDescent="0.15">
      <c r="A8" s="5" t="s">
        <v>73</v>
      </c>
      <c r="B8" s="25">
        <f t="shared" si="0"/>
        <v>6147</v>
      </c>
      <c r="C8" s="46">
        <v>2860</v>
      </c>
      <c r="D8" s="46">
        <v>41</v>
      </c>
      <c r="E8" s="46">
        <v>3245</v>
      </c>
      <c r="F8" s="46">
        <v>1</v>
      </c>
      <c r="G8" s="8">
        <f>B8/307</f>
        <v>20.022801302931597</v>
      </c>
    </row>
    <row r="9" spans="1:7" ht="30" customHeight="1" x14ac:dyDescent="0.15">
      <c r="A9" s="5" t="s">
        <v>74</v>
      </c>
      <c r="B9" s="25">
        <f t="shared" si="0"/>
        <v>7619</v>
      </c>
      <c r="C9" s="46">
        <v>3917</v>
      </c>
      <c r="D9" s="46">
        <v>36</v>
      </c>
      <c r="E9" s="46">
        <v>3666</v>
      </c>
      <c r="F9" s="46">
        <v>0</v>
      </c>
      <c r="G9" s="8">
        <f>B9/308</f>
        <v>24.737012987012989</v>
      </c>
    </row>
    <row r="10" spans="1:7" ht="30" customHeight="1" x14ac:dyDescent="0.15">
      <c r="A10" s="5" t="s">
        <v>75</v>
      </c>
      <c r="B10" s="25">
        <f t="shared" si="0"/>
        <v>6931</v>
      </c>
      <c r="C10" s="46">
        <v>3822</v>
      </c>
      <c r="D10" s="46">
        <v>1</v>
      </c>
      <c r="E10" s="46">
        <v>3108</v>
      </c>
      <c r="F10" s="46">
        <v>0</v>
      </c>
      <c r="G10" s="8">
        <f>B10/306</f>
        <v>22.65032679738562</v>
      </c>
    </row>
    <row r="11" spans="1:7" ht="30" customHeight="1" x14ac:dyDescent="0.15">
      <c r="A11" s="5" t="s">
        <v>8</v>
      </c>
      <c r="B11" s="25">
        <f t="shared" si="0"/>
        <v>6495</v>
      </c>
      <c r="C11" s="46">
        <v>3533</v>
      </c>
      <c r="D11" s="46">
        <v>0</v>
      </c>
      <c r="E11" s="46">
        <v>2960</v>
      </c>
      <c r="F11" s="46">
        <v>2</v>
      </c>
      <c r="G11" s="8">
        <f>B11/303</f>
        <v>21.435643564356436</v>
      </c>
    </row>
    <row r="12" spans="1:7" ht="30" customHeight="1" x14ac:dyDescent="0.15">
      <c r="A12" s="5" t="s">
        <v>9</v>
      </c>
      <c r="B12" s="25">
        <f>SUM(C12:F12)</f>
        <v>9797</v>
      </c>
      <c r="C12" s="46">
        <v>6753</v>
      </c>
      <c r="D12" s="46">
        <v>5</v>
      </c>
      <c r="E12" s="46">
        <v>3039</v>
      </c>
      <c r="F12" s="46" t="s">
        <v>76</v>
      </c>
      <c r="G12" s="8">
        <v>18.5</v>
      </c>
    </row>
    <row r="13" spans="1:7" ht="30" customHeight="1" x14ac:dyDescent="0.15">
      <c r="A13" s="5" t="s">
        <v>10</v>
      </c>
      <c r="B13" s="25">
        <f>SUM(C13:F13)</f>
        <v>9754</v>
      </c>
      <c r="C13" s="46">
        <v>6433</v>
      </c>
      <c r="D13" s="46" t="s">
        <v>76</v>
      </c>
      <c r="E13" s="46">
        <v>3321</v>
      </c>
      <c r="F13" s="46" t="s">
        <v>76</v>
      </c>
      <c r="G13" s="8">
        <v>17.600000000000001</v>
      </c>
    </row>
    <row r="14" spans="1:7" ht="30" customHeight="1" x14ac:dyDescent="0.15">
      <c r="A14" s="5" t="s">
        <v>11</v>
      </c>
      <c r="B14" s="25">
        <f>SUM(C14:F14)</f>
        <v>9055</v>
      </c>
      <c r="C14" s="46">
        <v>6406</v>
      </c>
      <c r="D14" s="46" t="s">
        <v>76</v>
      </c>
      <c r="E14" s="46">
        <v>2649</v>
      </c>
      <c r="F14" s="46" t="s">
        <v>76</v>
      </c>
      <c r="G14" s="8">
        <v>17.600000000000001</v>
      </c>
    </row>
    <row r="15" spans="1:7" ht="30" customHeight="1" x14ac:dyDescent="0.15">
      <c r="A15" s="1" t="s">
        <v>77</v>
      </c>
      <c r="B15" s="47"/>
      <c r="C15" s="47"/>
      <c r="D15" s="47"/>
      <c r="E15" s="47"/>
      <c r="F15" s="47"/>
      <c r="G15" s="11" t="s">
        <v>18</v>
      </c>
    </row>
  </sheetData>
  <mergeCells count="7">
    <mergeCell ref="D2:G2"/>
    <mergeCell ref="A3:A4"/>
    <mergeCell ref="B3:B4"/>
    <mergeCell ref="C3:C4"/>
    <mergeCell ref="D3:D4"/>
    <mergeCell ref="E3:F3"/>
    <mergeCell ref="G3:G4"/>
  </mergeCells>
  <phoneticPr fontId="2"/>
  <pageMargins left="0.7" right="0.7" top="0.75" bottom="0.75" header="0.3" footer="0.3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Normal="100" workbookViewId="0">
      <selection activeCell="C3" sqref="C3"/>
    </sheetView>
  </sheetViews>
  <sheetFormatPr defaultRowHeight="13.5" x14ac:dyDescent="0.15"/>
  <cols>
    <col min="1" max="1" width="25" style="10" customWidth="1"/>
    <col min="2" max="5" width="26.25" style="10" customWidth="1"/>
    <col min="6" max="6" width="13.125" style="10" customWidth="1"/>
    <col min="7" max="16384" width="9" style="10"/>
  </cols>
  <sheetData>
    <row r="1" spans="1:6" s="1" customFormat="1" ht="17.25" x14ac:dyDescent="0.15">
      <c r="A1" s="1" t="s">
        <v>78</v>
      </c>
    </row>
    <row r="2" spans="1:6" s="1" customFormat="1" ht="17.25" x14ac:dyDescent="0.15">
      <c r="C2" s="2"/>
      <c r="E2" s="4"/>
      <c r="F2" s="4"/>
    </row>
    <row r="3" spans="1:6" s="1" customFormat="1" ht="60" customHeight="1" x14ac:dyDescent="0.15">
      <c r="A3" s="5" t="s">
        <v>79</v>
      </c>
      <c r="B3" s="6" t="s">
        <v>80</v>
      </c>
      <c r="C3" s="6" t="s">
        <v>81</v>
      </c>
      <c r="D3" s="6" t="s">
        <v>82</v>
      </c>
      <c r="E3" s="6" t="s">
        <v>83</v>
      </c>
    </row>
    <row r="4" spans="1:6" s="1" customFormat="1" ht="30" customHeight="1" x14ac:dyDescent="0.15">
      <c r="A4" s="5" t="s">
        <v>84</v>
      </c>
      <c r="B4" s="7">
        <v>7587</v>
      </c>
      <c r="C4" s="7">
        <v>7216159</v>
      </c>
      <c r="D4" s="7">
        <v>794908</v>
      </c>
      <c r="E4" s="8">
        <f t="shared" ref="E4:E10" si="0">C4/B4/365</f>
        <v>2.6058123935860005</v>
      </c>
    </row>
    <row r="5" spans="1:6" s="1" customFormat="1" ht="30" customHeight="1" x14ac:dyDescent="0.15">
      <c r="A5" s="5" t="s">
        <v>85</v>
      </c>
      <c r="B5" s="7">
        <v>7461</v>
      </c>
      <c r="C5" s="7">
        <v>7508471</v>
      </c>
      <c r="D5" s="7">
        <v>839226</v>
      </c>
      <c r="E5" s="8">
        <f t="shared" si="0"/>
        <v>2.7571576765390073</v>
      </c>
    </row>
    <row r="6" spans="1:6" s="1" customFormat="1" ht="30" customHeight="1" x14ac:dyDescent="0.15">
      <c r="A6" s="5" t="s">
        <v>86</v>
      </c>
      <c r="B6" s="7">
        <v>7382</v>
      </c>
      <c r="C6" s="7">
        <v>7311789</v>
      </c>
      <c r="D6" s="7">
        <v>791787</v>
      </c>
      <c r="E6" s="8">
        <f t="shared" si="0"/>
        <v>2.7136681969841487</v>
      </c>
    </row>
    <row r="7" spans="1:6" s="1" customFormat="1" ht="30" customHeight="1" x14ac:dyDescent="0.15">
      <c r="A7" s="5" t="s">
        <v>87</v>
      </c>
      <c r="B7" s="7">
        <v>7294</v>
      </c>
      <c r="C7" s="7">
        <v>7481488</v>
      </c>
      <c r="D7" s="7">
        <v>737041</v>
      </c>
      <c r="E7" s="8">
        <f t="shared" si="0"/>
        <v>2.810149081061184</v>
      </c>
    </row>
    <row r="8" spans="1:6" s="1" customFormat="1" ht="30" customHeight="1" x14ac:dyDescent="0.15">
      <c r="A8" s="5" t="s">
        <v>88</v>
      </c>
      <c r="B8" s="7">
        <v>7204</v>
      </c>
      <c r="C8" s="7">
        <v>7438849</v>
      </c>
      <c r="D8" s="7">
        <v>774738</v>
      </c>
      <c r="E8" s="8">
        <f t="shared" si="0"/>
        <v>2.8290405634616995</v>
      </c>
    </row>
    <row r="9" spans="1:6" s="1" customFormat="1" ht="30" customHeight="1" x14ac:dyDescent="0.15">
      <c r="A9" s="5" t="s">
        <v>89</v>
      </c>
      <c r="B9" s="7">
        <v>7134</v>
      </c>
      <c r="C9" s="7">
        <v>6623940</v>
      </c>
      <c r="D9" s="7">
        <v>759167</v>
      </c>
      <c r="E9" s="8">
        <f t="shared" si="0"/>
        <v>2.5438436812332226</v>
      </c>
    </row>
    <row r="10" spans="1:6" s="1" customFormat="1" ht="30" customHeight="1" x14ac:dyDescent="0.15">
      <c r="A10" s="5" t="s">
        <v>90</v>
      </c>
      <c r="B10" s="7">
        <v>7091</v>
      </c>
      <c r="C10" s="7">
        <v>6196855</v>
      </c>
      <c r="D10" s="7">
        <v>770499</v>
      </c>
      <c r="E10" s="8">
        <f t="shared" si="0"/>
        <v>2.3942582049791072</v>
      </c>
    </row>
    <row r="11" spans="1:6" s="1" customFormat="1" ht="30" customHeight="1" x14ac:dyDescent="0.15">
      <c r="A11" s="5" t="s">
        <v>91</v>
      </c>
      <c r="B11" s="7">
        <v>7037</v>
      </c>
      <c r="C11" s="7">
        <v>5863346</v>
      </c>
      <c r="D11" s="7">
        <v>690375</v>
      </c>
      <c r="E11" s="8">
        <f>C11/B11/365</f>
        <v>2.2827855114161739</v>
      </c>
    </row>
    <row r="12" spans="1:6" s="1" customFormat="1" ht="30" customHeight="1" x14ac:dyDescent="0.15">
      <c r="A12" s="5" t="s">
        <v>92</v>
      </c>
      <c r="B12" s="7">
        <v>6975</v>
      </c>
      <c r="C12" s="7">
        <v>6068511</v>
      </c>
      <c r="D12" s="7">
        <v>679505</v>
      </c>
      <c r="E12" s="8">
        <f>C12/B12/365</f>
        <v>2.3836641626159962</v>
      </c>
    </row>
    <row r="13" spans="1:6" s="1" customFormat="1" ht="30" customHeight="1" x14ac:dyDescent="0.15">
      <c r="A13" s="5" t="s">
        <v>93</v>
      </c>
      <c r="B13" s="7">
        <v>6906</v>
      </c>
      <c r="C13" s="7">
        <v>6023158</v>
      </c>
      <c r="D13" s="7">
        <v>898936</v>
      </c>
      <c r="E13" s="8">
        <f>C13/B13/365</f>
        <v>2.3894877989756771</v>
      </c>
    </row>
    <row r="14" spans="1:6" ht="30" customHeight="1" x14ac:dyDescent="0.15">
      <c r="A14" s="9"/>
      <c r="B14" s="9"/>
      <c r="C14" s="9"/>
      <c r="E14" s="11" t="s">
        <v>94</v>
      </c>
    </row>
  </sheetData>
  <phoneticPr fontId="2"/>
  <pageMargins left="0.7" right="0.7" top="0.75" bottom="0.75" header="0.3" footer="0.3"/>
  <headerFooter alignWithMargins="0"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zoomScaleNormal="100" workbookViewId="0">
      <selection activeCell="C3" sqref="C3"/>
    </sheetView>
  </sheetViews>
  <sheetFormatPr defaultRowHeight="13.5" x14ac:dyDescent="0.15"/>
  <cols>
    <col min="1" max="1" width="15" style="9" customWidth="1"/>
    <col min="2" max="2" width="22.125" style="9" customWidth="1"/>
    <col min="3" max="3" width="20.875" style="9" customWidth="1"/>
    <col min="4" max="4" width="21.25" style="9" customWidth="1"/>
    <col min="5" max="10" width="11.875" style="9" customWidth="1"/>
    <col min="11" max="16384" width="9" style="9"/>
  </cols>
  <sheetData>
    <row r="1" spans="1:5" s="12" customFormat="1" ht="17.25" x14ac:dyDescent="0.15">
      <c r="A1" s="12" t="s">
        <v>95</v>
      </c>
    </row>
    <row r="2" spans="1:5" s="12" customFormat="1" ht="17.25" x14ac:dyDescent="0.15">
      <c r="D2" s="48" t="s">
        <v>96</v>
      </c>
      <c r="E2" s="48"/>
    </row>
    <row r="3" spans="1:5" s="52" customFormat="1" ht="50.25" customHeight="1" x14ac:dyDescent="0.15">
      <c r="A3" s="49" t="s">
        <v>97</v>
      </c>
      <c r="B3" s="50" t="s">
        <v>98</v>
      </c>
      <c r="C3" s="51" t="s">
        <v>99</v>
      </c>
      <c r="D3" s="50" t="s">
        <v>100</v>
      </c>
    </row>
    <row r="4" spans="1:5" s="52" customFormat="1" ht="30" customHeight="1" x14ac:dyDescent="0.15">
      <c r="A4" s="49" t="s">
        <v>101</v>
      </c>
      <c r="B4" s="53">
        <v>131244</v>
      </c>
      <c r="C4" s="54">
        <v>279446</v>
      </c>
      <c r="D4" s="54">
        <v>410690</v>
      </c>
    </row>
    <row r="5" spans="1:5" s="52" customFormat="1" ht="30" customHeight="1" x14ac:dyDescent="0.15">
      <c r="A5" s="49" t="s">
        <v>102</v>
      </c>
      <c r="B5" s="53">
        <v>126268</v>
      </c>
      <c r="C5" s="54">
        <v>257647</v>
      </c>
      <c r="D5" s="54">
        <v>383915</v>
      </c>
    </row>
    <row r="6" spans="1:5" s="52" customFormat="1" ht="30" customHeight="1" x14ac:dyDescent="0.15">
      <c r="A6" s="49" t="s">
        <v>103</v>
      </c>
      <c r="B6" s="55">
        <v>125291</v>
      </c>
      <c r="C6" s="55">
        <v>239647</v>
      </c>
      <c r="D6" s="55">
        <v>364938</v>
      </c>
    </row>
    <row r="7" spans="1:5" s="52" customFormat="1" ht="30" customHeight="1" x14ac:dyDescent="0.15">
      <c r="A7" s="49" t="s">
        <v>104</v>
      </c>
      <c r="B7" s="53">
        <v>130505</v>
      </c>
      <c r="C7" s="54">
        <v>254068</v>
      </c>
      <c r="D7" s="54">
        <v>384573</v>
      </c>
    </row>
    <row r="8" spans="1:5" s="52" customFormat="1" ht="30" customHeight="1" x14ac:dyDescent="0.15">
      <c r="A8" s="49" t="s">
        <v>105</v>
      </c>
      <c r="B8" s="53">
        <v>127592</v>
      </c>
      <c r="C8" s="54">
        <v>241415</v>
      </c>
      <c r="D8" s="54">
        <v>369007</v>
      </c>
    </row>
    <row r="9" spans="1:5" s="52" customFormat="1" ht="30" customHeight="1" x14ac:dyDescent="0.15">
      <c r="A9" s="49" t="s">
        <v>106</v>
      </c>
      <c r="B9" s="53">
        <v>126800</v>
      </c>
      <c r="C9" s="54">
        <v>238438</v>
      </c>
      <c r="D9" s="54">
        <v>365238</v>
      </c>
    </row>
    <row r="10" spans="1:5" s="52" customFormat="1" ht="30" customHeight="1" x14ac:dyDescent="0.15">
      <c r="A10" s="49" t="s">
        <v>84</v>
      </c>
      <c r="B10" s="53">
        <v>124442</v>
      </c>
      <c r="C10" s="54">
        <v>239089</v>
      </c>
      <c r="D10" s="54">
        <v>363531</v>
      </c>
    </row>
    <row r="11" spans="1:5" s="52" customFormat="1" ht="30" customHeight="1" x14ac:dyDescent="0.15">
      <c r="A11" s="49" t="s">
        <v>85</v>
      </c>
      <c r="B11" s="53">
        <v>119408</v>
      </c>
      <c r="C11" s="54">
        <v>229067</v>
      </c>
      <c r="D11" s="54">
        <v>348475</v>
      </c>
    </row>
    <row r="12" spans="1:5" s="52" customFormat="1" ht="30" customHeight="1" x14ac:dyDescent="0.15">
      <c r="A12" s="49" t="s">
        <v>86</v>
      </c>
      <c r="B12" s="53">
        <v>122546</v>
      </c>
      <c r="C12" s="54">
        <v>235217</v>
      </c>
      <c r="D12" s="54">
        <v>357763</v>
      </c>
    </row>
    <row r="13" spans="1:5" s="52" customFormat="1" ht="42.75" customHeight="1" x14ac:dyDescent="0.15">
      <c r="A13" s="56" t="s">
        <v>107</v>
      </c>
      <c r="B13" s="56"/>
      <c r="C13" s="56"/>
      <c r="D13" s="57" t="s">
        <v>108</v>
      </c>
    </row>
  </sheetData>
  <mergeCells count="1">
    <mergeCell ref="A13:C13"/>
  </mergeCells>
  <phoneticPr fontId="2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P82(1)</vt:lpstr>
      <vt:lpstr>P82(2)</vt:lpstr>
      <vt:lpstr>P82(3)</vt:lpstr>
      <vt:lpstr>P83(1)</vt:lpstr>
      <vt:lpstr>P83(2)</vt:lpstr>
      <vt:lpstr>P83(3)</vt:lpstr>
      <vt:lpstr>P84(1)</vt:lpstr>
      <vt:lpstr>P84(2)</vt:lpstr>
    </vt:vector>
  </TitlesOfParts>
  <Company>諏訪広域総合情報センタ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矢崎　倫</dc:creator>
  <cp:lastModifiedBy>矢崎　倫</cp:lastModifiedBy>
  <dcterms:created xsi:type="dcterms:W3CDTF">2024-04-09T00:28:29Z</dcterms:created>
  <dcterms:modified xsi:type="dcterms:W3CDTF">2024-04-09T00:29:03Z</dcterms:modified>
</cp:coreProperties>
</file>