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5(2023)\B企画部\A企画政策課\02スマート化推進係\05_統計\R5諏訪市の統計\完成版\"/>
    </mc:Choice>
  </mc:AlternateContent>
  <bookViews>
    <workbookView xWindow="0" yWindow="0" windowWidth="20490" windowHeight="7095"/>
  </bookViews>
  <sheets>
    <sheet name="P54(1)" sheetId="1" r:id="rId1"/>
    <sheet name="P54(2)" sheetId="2" r:id="rId2"/>
    <sheet name="P55-56(1)" sheetId="3" r:id="rId3"/>
    <sheet name="P55-56(2)" sheetId="4" r:id="rId4"/>
    <sheet name="P57-58(1)" sheetId="5" r:id="rId5"/>
    <sheet name="P57(2)" sheetId="6" r:id="rId6"/>
    <sheet name="P58(2)" sheetId="7" r:id="rId7"/>
    <sheet name="P59-60(1)" sheetId="8" r:id="rId8"/>
    <sheet name="P59-60(2)" sheetId="9" r:id="rId9"/>
    <sheet name="P61-62" sheetId="10" r:id="rId10"/>
    <sheet name="P61(2)" sheetId="11" r:id="rId11"/>
    <sheet name="P62(2)" sheetId="12" r:id="rId12"/>
    <sheet name="P63" sheetId="13" r:id="rId13"/>
    <sheet name="P64(1)" sheetId="14" r:id="rId14"/>
    <sheet name="P64(2)" sheetId="15" r:id="rId15"/>
    <sheet name="P64(3)" sheetId="16" r:id="rId16"/>
    <sheet name="P65(1)" sheetId="17" r:id="rId17"/>
    <sheet name="P65(2)" sheetId="18" r:id="rId18"/>
    <sheet name="P65(3)" sheetId="19" r:id="rId19"/>
    <sheet name="P65(4)" sheetId="20" r:id="rId20"/>
    <sheet name="P66(1)" sheetId="21" r:id="rId21"/>
    <sheet name="P66(2)" sheetId="22" r:id="rId22"/>
    <sheet name="P66(3)" sheetId="23" r:id="rId23"/>
    <sheet name="P66(4)" sheetId="24" r:id="rId24"/>
    <sheet name="P66(5)" sheetId="25" r:id="rId25"/>
    <sheet name="P66(6)" sheetId="26" r:id="rId26"/>
    <sheet name="P66(7)" sheetId="27" r:id="rId27"/>
    <sheet name="P67(1)" sheetId="28" r:id="rId28"/>
    <sheet name="P67(2)" sheetId="29" r:id="rId29"/>
    <sheet name="P67(3)" sheetId="30" r:id="rId30"/>
  </sheets>
  <definedNames>
    <definedName name="_xlnm.Print_Area" localSheetId="1">'P54(2)'!$A$1:$Q$16</definedName>
    <definedName name="_xlnm.Print_Area" localSheetId="3">'P55-56(2)'!$A$1:$M$30</definedName>
    <definedName name="_xlnm.Print_Area" localSheetId="11">'P62(2)'!$A$1:$H$18</definedName>
    <definedName name="_xlnm.Print_Area" localSheetId="12">'P63'!$A$1:$L$34</definedName>
    <definedName name="_xlnm.Print_Area" localSheetId="29">'P67(3)'!$A$1:$J$27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9" l="1"/>
  <c r="B12" i="29"/>
  <c r="B11" i="29"/>
  <c r="B10" i="29"/>
  <c r="B9" i="29"/>
  <c r="B8" i="29"/>
  <c r="B7" i="29"/>
  <c r="B6" i="29"/>
  <c r="B5" i="29"/>
  <c r="B4" i="29"/>
  <c r="B13" i="23"/>
  <c r="B12" i="23"/>
  <c r="B11" i="23"/>
  <c r="B10" i="23"/>
  <c r="B9" i="23"/>
  <c r="B8" i="23"/>
  <c r="B7" i="23"/>
  <c r="B6" i="23"/>
  <c r="B5" i="23"/>
  <c r="B4" i="23"/>
  <c r="C14" i="20"/>
  <c r="C13" i="20"/>
  <c r="C12" i="20"/>
  <c r="B4" i="20"/>
  <c r="C11" i="20" s="1"/>
  <c r="D15" i="19"/>
  <c r="C15" i="19"/>
  <c r="D14" i="19"/>
  <c r="D9" i="19"/>
  <c r="C9" i="19"/>
  <c r="D8" i="19"/>
  <c r="B4" i="19"/>
  <c r="C14" i="19" s="1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F17" i="12"/>
  <c r="E17" i="12"/>
  <c r="I16" i="12"/>
  <c r="F16" i="12"/>
  <c r="E16" i="12"/>
  <c r="H16" i="12" s="1"/>
  <c r="D16" i="12"/>
  <c r="G16" i="12" s="1"/>
  <c r="H15" i="12"/>
  <c r="G15" i="12"/>
  <c r="C15" i="12"/>
  <c r="C16" i="12" s="1"/>
  <c r="H14" i="12"/>
  <c r="G14" i="12"/>
  <c r="C14" i="12"/>
  <c r="H13" i="12"/>
  <c r="G13" i="12"/>
  <c r="C13" i="12"/>
  <c r="H12" i="12"/>
  <c r="G12" i="12"/>
  <c r="C12" i="12"/>
  <c r="I11" i="12"/>
  <c r="I17" i="12" s="1"/>
  <c r="H11" i="12"/>
  <c r="G11" i="12"/>
  <c r="F11" i="12"/>
  <c r="E11" i="12"/>
  <c r="D11" i="12"/>
  <c r="D17" i="12" s="1"/>
  <c r="H10" i="12"/>
  <c r="G10" i="12"/>
  <c r="C10" i="12"/>
  <c r="H9" i="12"/>
  <c r="G9" i="12"/>
  <c r="C9" i="12"/>
  <c r="H8" i="12"/>
  <c r="G8" i="12"/>
  <c r="C8" i="12"/>
  <c r="H7" i="12"/>
  <c r="G7" i="12"/>
  <c r="C7" i="12"/>
  <c r="H6" i="12"/>
  <c r="G6" i="12"/>
  <c r="C6" i="12"/>
  <c r="H5" i="12"/>
  <c r="G5" i="12"/>
  <c r="C5" i="12"/>
  <c r="C11" i="12" s="1"/>
  <c r="C17" i="12" s="1"/>
  <c r="M18" i="11"/>
  <c r="M14" i="11" s="1"/>
  <c r="L18" i="11"/>
  <c r="L14" i="11" s="1"/>
  <c r="J18" i="11"/>
  <c r="D18" i="11"/>
  <c r="D14" i="11" s="1"/>
  <c r="J14" i="11"/>
  <c r="M10" i="11"/>
  <c r="L10" i="11"/>
  <c r="K10" i="11"/>
  <c r="J10" i="11"/>
  <c r="I10" i="11"/>
  <c r="H10" i="11"/>
  <c r="G10" i="11"/>
  <c r="F10" i="11"/>
  <c r="E10" i="11"/>
  <c r="D10" i="11"/>
  <c r="K8" i="11"/>
  <c r="J8" i="11"/>
  <c r="I8" i="11"/>
  <c r="H8" i="11"/>
  <c r="G8" i="11"/>
  <c r="F8" i="11"/>
  <c r="D8" i="11"/>
  <c r="M7" i="11"/>
  <c r="M8" i="11" s="1"/>
  <c r="L7" i="11"/>
  <c r="L8" i="11" s="1"/>
  <c r="K7" i="11"/>
  <c r="K18" i="11" s="1"/>
  <c r="K14" i="11" s="1"/>
  <c r="J7" i="11"/>
  <c r="I7" i="11"/>
  <c r="I18" i="11" s="1"/>
  <c r="I14" i="11" s="1"/>
  <c r="H7" i="11"/>
  <c r="H18" i="11" s="1"/>
  <c r="H14" i="11" s="1"/>
  <c r="G7" i="11"/>
  <c r="G18" i="11" s="1"/>
  <c r="G14" i="11" s="1"/>
  <c r="F7" i="11"/>
  <c r="F18" i="11" s="1"/>
  <c r="F14" i="11" s="1"/>
  <c r="E7" i="11"/>
  <c r="E8" i="11" s="1"/>
  <c r="M6" i="11"/>
  <c r="L6" i="11"/>
  <c r="K6" i="11"/>
  <c r="J6" i="11"/>
  <c r="I6" i="11"/>
  <c r="H6" i="11"/>
  <c r="G6" i="11"/>
  <c r="F6" i="11"/>
  <c r="E6" i="11"/>
  <c r="D6" i="11"/>
  <c r="AC24" i="10"/>
  <c r="Z24" i="10"/>
  <c r="W24" i="10"/>
  <c r="T24" i="10"/>
  <c r="Q24" i="10"/>
  <c r="N24" i="10"/>
  <c r="AC23" i="10"/>
  <c r="Z23" i="10"/>
  <c r="W23" i="10"/>
  <c r="T23" i="10"/>
  <c r="Q23" i="10"/>
  <c r="N23" i="10"/>
  <c r="AC22" i="10"/>
  <c r="Z22" i="10"/>
  <c r="W22" i="10"/>
  <c r="T22" i="10"/>
  <c r="Q22" i="10"/>
  <c r="N22" i="10"/>
  <c r="AC21" i="10"/>
  <c r="Z21" i="10"/>
  <c r="W21" i="10"/>
  <c r="T21" i="10"/>
  <c r="Q21" i="10"/>
  <c r="N21" i="10"/>
  <c r="AC20" i="10"/>
  <c r="Z20" i="10"/>
  <c r="W20" i="10"/>
  <c r="T20" i="10"/>
  <c r="Q20" i="10"/>
  <c r="N20" i="10"/>
  <c r="AC19" i="10"/>
  <c r="Z19" i="10"/>
  <c r="W19" i="10"/>
  <c r="T19" i="10"/>
  <c r="Q19" i="10"/>
  <c r="N19" i="10"/>
  <c r="AC18" i="10"/>
  <c r="Z18" i="10"/>
  <c r="W18" i="10"/>
  <c r="T18" i="10"/>
  <c r="Q18" i="10"/>
  <c r="N18" i="10"/>
  <c r="AC17" i="10"/>
  <c r="Z17" i="10"/>
  <c r="W17" i="10"/>
  <c r="T17" i="10"/>
  <c r="Q17" i="10"/>
  <c r="N17" i="10"/>
  <c r="AC16" i="10"/>
  <c r="Z16" i="10"/>
  <c r="W16" i="10"/>
  <c r="T16" i="10"/>
  <c r="Q16" i="10"/>
  <c r="N16" i="10"/>
  <c r="AC15" i="10"/>
  <c r="Z15" i="10"/>
  <c r="W15" i="10"/>
  <c r="T15" i="10"/>
  <c r="Q15" i="10"/>
  <c r="N15" i="10"/>
  <c r="AC14" i="10"/>
  <c r="Z14" i="10"/>
  <c r="W14" i="10"/>
  <c r="T14" i="10"/>
  <c r="Q14" i="10"/>
  <c r="N14" i="10"/>
  <c r="AC13" i="10"/>
  <c r="Z13" i="10"/>
  <c r="W13" i="10"/>
  <c r="T13" i="10"/>
  <c r="Q13" i="10"/>
  <c r="N13" i="10"/>
  <c r="AC12" i="10"/>
  <c r="Z12" i="10"/>
  <c r="W12" i="10"/>
  <c r="T12" i="10"/>
  <c r="Q12" i="10"/>
  <c r="N12" i="10"/>
  <c r="AC11" i="10"/>
  <c r="Z11" i="10"/>
  <c r="W11" i="10"/>
  <c r="T11" i="10"/>
  <c r="Q11" i="10"/>
  <c r="N11" i="10"/>
  <c r="AC10" i="10"/>
  <c r="Z10" i="10"/>
  <c r="W10" i="10"/>
  <c r="T10" i="10"/>
  <c r="Q10" i="10"/>
  <c r="N10" i="10"/>
  <c r="AC9" i="10"/>
  <c r="Z9" i="10"/>
  <c r="W9" i="10"/>
  <c r="T9" i="10"/>
  <c r="Q9" i="10"/>
  <c r="N9" i="10"/>
  <c r="AC8" i="10"/>
  <c r="Z8" i="10"/>
  <c r="W8" i="10"/>
  <c r="T8" i="10"/>
  <c r="Q8" i="10"/>
  <c r="N8" i="10"/>
  <c r="AC7" i="10"/>
  <c r="Z7" i="10"/>
  <c r="W7" i="10"/>
  <c r="T7" i="10"/>
  <c r="T5" i="10" s="1"/>
  <c r="Q7" i="10"/>
  <c r="Q5" i="10" s="1"/>
  <c r="N7" i="10"/>
  <c r="N5" i="10" s="1"/>
  <c r="AC6" i="10"/>
  <c r="Z6" i="10"/>
  <c r="W6" i="10"/>
  <c r="T6" i="10"/>
  <c r="Q6" i="10"/>
  <c r="N6" i="10"/>
  <c r="AE5" i="10"/>
  <c r="AD5" i="10"/>
  <c r="AC5" i="10" s="1"/>
  <c r="AB5" i="10"/>
  <c r="AA5" i="10"/>
  <c r="Z5" i="10"/>
  <c r="Y5" i="10"/>
  <c r="X5" i="10"/>
  <c r="W5" i="10"/>
  <c r="V5" i="10"/>
  <c r="U5" i="10"/>
  <c r="S5" i="10"/>
  <c r="R5" i="10"/>
  <c r="P5" i="10"/>
  <c r="O5" i="10"/>
  <c r="M5" i="10"/>
  <c r="L5" i="10"/>
  <c r="K5" i="10"/>
  <c r="J5" i="10"/>
  <c r="I5" i="10"/>
  <c r="H5" i="10"/>
  <c r="G5" i="10"/>
  <c r="F5" i="10"/>
  <c r="E5" i="10"/>
  <c r="D5" i="10"/>
  <c r="C5" i="10"/>
  <c r="B5" i="10"/>
  <c r="B27" i="9"/>
  <c r="B26" i="9"/>
  <c r="B25" i="9"/>
  <c r="B24" i="9"/>
  <c r="B23" i="9"/>
  <c r="B22" i="9"/>
  <c r="B21" i="9"/>
  <c r="B20" i="9"/>
  <c r="B19" i="9"/>
  <c r="B18" i="9"/>
  <c r="Q14" i="9"/>
  <c r="T14" i="9" s="1"/>
  <c r="M14" i="9"/>
  <c r="P14" i="9" s="1"/>
  <c r="I14" i="9"/>
  <c r="E14" i="9"/>
  <c r="D14" i="9"/>
  <c r="C14" i="9"/>
  <c r="B14" i="9" s="1"/>
  <c r="L14" i="9" s="1"/>
  <c r="Q13" i="9"/>
  <c r="M13" i="9"/>
  <c r="I13" i="9"/>
  <c r="E13" i="9"/>
  <c r="D13" i="9"/>
  <c r="C13" i="9"/>
  <c r="B13" i="9" s="1"/>
  <c r="Q12" i="9"/>
  <c r="T12" i="9" s="1"/>
  <c r="M12" i="9"/>
  <c r="P12" i="9" s="1"/>
  <c r="I12" i="9"/>
  <c r="L12" i="9" s="1"/>
  <c r="H12" i="9"/>
  <c r="E12" i="9"/>
  <c r="D12" i="9"/>
  <c r="C12" i="9"/>
  <c r="B12" i="9"/>
  <c r="Q11" i="9"/>
  <c r="M11" i="9"/>
  <c r="I11" i="9"/>
  <c r="E11" i="9"/>
  <c r="D11" i="9"/>
  <c r="C11" i="9"/>
  <c r="B11" i="9" s="1"/>
  <c r="T11" i="9" s="1"/>
  <c r="Q10" i="9"/>
  <c r="M10" i="9"/>
  <c r="I10" i="9"/>
  <c r="E10" i="9"/>
  <c r="D10" i="9"/>
  <c r="C10" i="9"/>
  <c r="B10" i="9" s="1"/>
  <c r="T10" i="9" s="1"/>
  <c r="Q9" i="9"/>
  <c r="M9" i="9"/>
  <c r="I9" i="9"/>
  <c r="E9" i="9"/>
  <c r="D9" i="9"/>
  <c r="C9" i="9"/>
  <c r="B9" i="9" s="1"/>
  <c r="P9" i="9" s="1"/>
  <c r="Q8" i="9"/>
  <c r="T8" i="9" s="1"/>
  <c r="M8" i="9"/>
  <c r="P8" i="9" s="1"/>
  <c r="I8" i="9"/>
  <c r="L8" i="9" s="1"/>
  <c r="E8" i="9"/>
  <c r="H8" i="9" s="1"/>
  <c r="D8" i="9"/>
  <c r="C8" i="9"/>
  <c r="B8" i="9"/>
  <c r="Q7" i="9"/>
  <c r="T7" i="9" s="1"/>
  <c r="M7" i="9"/>
  <c r="I7" i="9"/>
  <c r="E7" i="9"/>
  <c r="H7" i="9" s="1"/>
  <c r="D7" i="9"/>
  <c r="C7" i="9"/>
  <c r="B7" i="9"/>
  <c r="P7" i="9" s="1"/>
  <c r="T6" i="9"/>
  <c r="Q6" i="9"/>
  <c r="M6" i="9"/>
  <c r="P6" i="9" s="1"/>
  <c r="I6" i="9"/>
  <c r="L6" i="9" s="1"/>
  <c r="E6" i="9"/>
  <c r="H6" i="9" s="1"/>
  <c r="D6" i="9"/>
  <c r="C6" i="9"/>
  <c r="B6" i="9"/>
  <c r="Q5" i="9"/>
  <c r="T5" i="9" s="1"/>
  <c r="M5" i="9"/>
  <c r="P5" i="9" s="1"/>
  <c r="I5" i="9"/>
  <c r="E5" i="9"/>
  <c r="D5" i="9"/>
  <c r="C5" i="9"/>
  <c r="B5" i="9"/>
  <c r="L5" i="9" s="1"/>
  <c r="B27" i="8"/>
  <c r="B26" i="8"/>
  <c r="B25" i="8"/>
  <c r="B24" i="8"/>
  <c r="B23" i="8"/>
  <c r="B22" i="8"/>
  <c r="B21" i="8"/>
  <c r="B20" i="8"/>
  <c r="B19" i="8"/>
  <c r="B18" i="8"/>
  <c r="M14" i="8"/>
  <c r="P14" i="8" s="1"/>
  <c r="E14" i="8"/>
  <c r="H14" i="8" s="1"/>
  <c r="B14" i="8"/>
  <c r="M13" i="8"/>
  <c r="P13" i="8" s="1"/>
  <c r="H13" i="8"/>
  <c r="E13" i="8"/>
  <c r="B13" i="8"/>
  <c r="M12" i="8"/>
  <c r="P12" i="8" s="1"/>
  <c r="E12" i="8"/>
  <c r="H12" i="8" s="1"/>
  <c r="B12" i="8"/>
  <c r="L11" i="8"/>
  <c r="H11" i="8"/>
  <c r="E11" i="8"/>
  <c r="B11" i="8"/>
  <c r="M10" i="8"/>
  <c r="E10" i="8"/>
  <c r="H10" i="8" s="1"/>
  <c r="B10" i="8"/>
  <c r="P10" i="8" s="1"/>
  <c r="M9" i="8"/>
  <c r="P9" i="8" s="1"/>
  <c r="L9" i="8"/>
  <c r="H9" i="8"/>
  <c r="E9" i="8"/>
  <c r="B9" i="8"/>
  <c r="P8" i="8"/>
  <c r="M8" i="8"/>
  <c r="E8" i="8"/>
  <c r="H8" i="8" s="1"/>
  <c r="B8" i="8"/>
  <c r="M7" i="8"/>
  <c r="P7" i="8" s="1"/>
  <c r="E7" i="8"/>
  <c r="H7" i="8" s="1"/>
  <c r="B7" i="8"/>
  <c r="M6" i="8"/>
  <c r="P6" i="8" s="1"/>
  <c r="H6" i="8"/>
  <c r="E6" i="8"/>
  <c r="B6" i="8"/>
  <c r="M5" i="8"/>
  <c r="P5" i="8" s="1"/>
  <c r="E5" i="8"/>
  <c r="H5" i="8" s="1"/>
  <c r="B5" i="8"/>
  <c r="L5" i="8" s="1"/>
  <c r="I14" i="7"/>
  <c r="F14" i="7"/>
  <c r="C14" i="7"/>
  <c r="I13" i="7"/>
  <c r="F13" i="7"/>
  <c r="C13" i="7"/>
  <c r="I12" i="7"/>
  <c r="F12" i="7"/>
  <c r="C12" i="7"/>
  <c r="I11" i="7"/>
  <c r="F11" i="7"/>
  <c r="C11" i="7"/>
  <c r="I10" i="7"/>
  <c r="F10" i="7"/>
  <c r="C10" i="7"/>
  <c r="I9" i="7"/>
  <c r="F9" i="7"/>
  <c r="C9" i="7"/>
  <c r="I8" i="7"/>
  <c r="F8" i="7"/>
  <c r="C8" i="7"/>
  <c r="I7" i="7"/>
  <c r="F7" i="7"/>
  <c r="C7" i="7"/>
  <c r="I6" i="7"/>
  <c r="F6" i="7"/>
  <c r="C6" i="7"/>
  <c r="I5" i="7"/>
  <c r="F5" i="7"/>
  <c r="C5" i="7"/>
  <c r="I14" i="6"/>
  <c r="F14" i="6"/>
  <c r="C14" i="6"/>
  <c r="I13" i="6"/>
  <c r="F13" i="6"/>
  <c r="C13" i="6"/>
  <c r="I12" i="6"/>
  <c r="F12" i="6"/>
  <c r="C12" i="6"/>
  <c r="I11" i="6"/>
  <c r="F11" i="6"/>
  <c r="C11" i="6"/>
  <c r="I10" i="6"/>
  <c r="F10" i="6"/>
  <c r="C10" i="6"/>
  <c r="I9" i="6"/>
  <c r="F9" i="6"/>
  <c r="C9" i="6"/>
  <c r="I8" i="6"/>
  <c r="F8" i="6"/>
  <c r="C8" i="6"/>
  <c r="I7" i="6"/>
  <c r="F7" i="6"/>
  <c r="C7" i="6"/>
  <c r="I6" i="6"/>
  <c r="F6" i="6"/>
  <c r="C6" i="6"/>
  <c r="I5" i="6"/>
  <c r="F5" i="6"/>
  <c r="C5" i="6"/>
  <c r="D29" i="5"/>
  <c r="C29" i="5"/>
  <c r="B29" i="5" s="1"/>
  <c r="D28" i="5"/>
  <c r="C28" i="5"/>
  <c r="B28" i="5" s="1"/>
  <c r="D27" i="5"/>
  <c r="C27" i="5"/>
  <c r="B27" i="5"/>
  <c r="D26" i="5"/>
  <c r="C26" i="5"/>
  <c r="B26" i="5"/>
  <c r="D25" i="5"/>
  <c r="C25" i="5"/>
  <c r="B25" i="5" s="1"/>
  <c r="D24" i="5"/>
  <c r="C24" i="5"/>
  <c r="B24" i="5" s="1"/>
  <c r="D23" i="5"/>
  <c r="C23" i="5"/>
  <c r="B23" i="5"/>
  <c r="D22" i="5"/>
  <c r="C22" i="5"/>
  <c r="B22" i="5"/>
  <c r="D21" i="5"/>
  <c r="C21" i="5"/>
  <c r="B21" i="5" s="1"/>
  <c r="D20" i="5"/>
  <c r="C20" i="5"/>
  <c r="B20" i="5" s="1"/>
  <c r="M15" i="5"/>
  <c r="L15" i="5"/>
  <c r="K15" i="5"/>
  <c r="F15" i="5"/>
  <c r="M14" i="5"/>
  <c r="L14" i="5"/>
  <c r="K14" i="5"/>
  <c r="F14" i="5"/>
  <c r="M13" i="5"/>
  <c r="L13" i="5"/>
  <c r="K13" i="5" s="1"/>
  <c r="F13" i="5"/>
  <c r="M12" i="5"/>
  <c r="L12" i="5"/>
  <c r="K12" i="5"/>
  <c r="F12" i="5"/>
  <c r="M11" i="5"/>
  <c r="L11" i="5"/>
  <c r="K11" i="5"/>
  <c r="F11" i="5"/>
  <c r="M10" i="5"/>
  <c r="L10" i="5"/>
  <c r="K10" i="5" s="1"/>
  <c r="F10" i="5"/>
  <c r="M9" i="5"/>
  <c r="L9" i="5"/>
  <c r="K9" i="5"/>
  <c r="F9" i="5"/>
  <c r="M8" i="5"/>
  <c r="L8" i="5"/>
  <c r="K8" i="5"/>
  <c r="F8" i="5"/>
  <c r="M7" i="5"/>
  <c r="L7" i="5"/>
  <c r="K7" i="5" s="1"/>
  <c r="F7" i="5"/>
  <c r="M6" i="5"/>
  <c r="L6" i="5"/>
  <c r="K6" i="5"/>
  <c r="F6" i="5"/>
  <c r="K29" i="4"/>
  <c r="H29" i="4"/>
  <c r="E29" i="4"/>
  <c r="D29" i="4"/>
  <c r="C29" i="4"/>
  <c r="B29" i="4"/>
  <c r="K28" i="4"/>
  <c r="H28" i="4"/>
  <c r="E28" i="4"/>
  <c r="D28" i="4"/>
  <c r="C28" i="4"/>
  <c r="B28" i="4"/>
  <c r="K27" i="4"/>
  <c r="H27" i="4"/>
  <c r="E27" i="4"/>
  <c r="D27" i="4"/>
  <c r="C27" i="4"/>
  <c r="B27" i="4"/>
  <c r="K26" i="4"/>
  <c r="H26" i="4"/>
  <c r="E26" i="4"/>
  <c r="D26" i="4"/>
  <c r="C26" i="4"/>
  <c r="B26" i="4"/>
  <c r="K25" i="4"/>
  <c r="H25" i="4"/>
  <c r="E25" i="4"/>
  <c r="D25" i="4"/>
  <c r="C25" i="4"/>
  <c r="B25" i="4"/>
  <c r="K24" i="4"/>
  <c r="H24" i="4"/>
  <c r="E24" i="4"/>
  <c r="D24" i="4"/>
  <c r="C24" i="4"/>
  <c r="B24" i="4"/>
  <c r="K23" i="4"/>
  <c r="H23" i="4"/>
  <c r="E23" i="4"/>
  <c r="D23" i="4"/>
  <c r="C23" i="4"/>
  <c r="B23" i="4"/>
  <c r="K22" i="4"/>
  <c r="H22" i="4"/>
  <c r="E22" i="4"/>
  <c r="D22" i="4"/>
  <c r="C22" i="4"/>
  <c r="B22" i="4"/>
  <c r="K21" i="4"/>
  <c r="H21" i="4"/>
  <c r="E21" i="4"/>
  <c r="D21" i="4"/>
  <c r="C21" i="4"/>
  <c r="B21" i="4"/>
  <c r="K20" i="4"/>
  <c r="H20" i="4"/>
  <c r="E20" i="4"/>
  <c r="D20" i="4"/>
  <c r="C20" i="4"/>
  <c r="B20" i="4"/>
  <c r="K15" i="4"/>
  <c r="H15" i="4"/>
  <c r="C15" i="4"/>
  <c r="K14" i="4"/>
  <c r="H14" i="4"/>
  <c r="C14" i="4"/>
  <c r="K13" i="4"/>
  <c r="H13" i="4"/>
  <c r="C13" i="4"/>
  <c r="K12" i="4"/>
  <c r="H12" i="4"/>
  <c r="C12" i="4"/>
  <c r="K11" i="4"/>
  <c r="H11" i="4"/>
  <c r="C11" i="4"/>
  <c r="K10" i="4"/>
  <c r="H10" i="4"/>
  <c r="C10" i="4"/>
  <c r="H9" i="4"/>
  <c r="C9" i="4"/>
  <c r="H8" i="4"/>
  <c r="C8" i="4"/>
  <c r="H7" i="4"/>
  <c r="C7" i="4"/>
  <c r="H6" i="4"/>
  <c r="C6" i="4"/>
  <c r="H27" i="3"/>
  <c r="E27" i="3"/>
  <c r="B27" i="3"/>
  <c r="H26" i="3"/>
  <c r="E26" i="3"/>
  <c r="B26" i="3"/>
  <c r="H25" i="3"/>
  <c r="E25" i="3"/>
  <c r="B25" i="3"/>
  <c r="H24" i="3"/>
  <c r="E24" i="3"/>
  <c r="B24" i="3"/>
  <c r="H23" i="3"/>
  <c r="E23" i="3"/>
  <c r="B23" i="3"/>
  <c r="H22" i="3"/>
  <c r="E22" i="3"/>
  <c r="B22" i="3"/>
  <c r="H21" i="3"/>
  <c r="E21" i="3"/>
  <c r="B21" i="3"/>
  <c r="H20" i="3"/>
  <c r="E20" i="3"/>
  <c r="B20" i="3"/>
  <c r="H19" i="3"/>
  <c r="E19" i="3"/>
  <c r="B19" i="3"/>
  <c r="H18" i="3"/>
  <c r="E18" i="3"/>
  <c r="B18" i="3"/>
  <c r="K14" i="3"/>
  <c r="H14" i="3"/>
  <c r="E14" i="3"/>
  <c r="D14" i="3"/>
  <c r="C14" i="3"/>
  <c r="B14" i="3"/>
  <c r="K13" i="3"/>
  <c r="H13" i="3"/>
  <c r="E13" i="3"/>
  <c r="D13" i="3"/>
  <c r="C13" i="3"/>
  <c r="B13" i="3" s="1"/>
  <c r="K12" i="3"/>
  <c r="H12" i="3"/>
  <c r="E12" i="3"/>
  <c r="D12" i="3"/>
  <c r="C12" i="3"/>
  <c r="B12" i="3"/>
  <c r="K11" i="3"/>
  <c r="H11" i="3"/>
  <c r="E11" i="3"/>
  <c r="D11" i="3"/>
  <c r="C11" i="3"/>
  <c r="B11" i="3" s="1"/>
  <c r="K10" i="3"/>
  <c r="H10" i="3"/>
  <c r="E10" i="3"/>
  <c r="D10" i="3"/>
  <c r="C10" i="3"/>
  <c r="B10" i="3"/>
  <c r="K9" i="3"/>
  <c r="H9" i="3"/>
  <c r="E9" i="3"/>
  <c r="D9" i="3"/>
  <c r="C9" i="3"/>
  <c r="B9" i="3" s="1"/>
  <c r="K8" i="3"/>
  <c r="H8" i="3"/>
  <c r="E8" i="3"/>
  <c r="D8" i="3"/>
  <c r="C8" i="3"/>
  <c r="B8" i="3"/>
  <c r="K7" i="3"/>
  <c r="H7" i="3"/>
  <c r="E7" i="3"/>
  <c r="D7" i="3"/>
  <c r="C7" i="3"/>
  <c r="B7" i="3" s="1"/>
  <c r="K6" i="3"/>
  <c r="H6" i="3"/>
  <c r="E6" i="3"/>
  <c r="D6" i="3"/>
  <c r="C6" i="3"/>
  <c r="B6" i="3"/>
  <c r="K5" i="3"/>
  <c r="H5" i="3"/>
  <c r="E5" i="3"/>
  <c r="D5" i="3"/>
  <c r="C5" i="3"/>
  <c r="B5" i="3" s="1"/>
  <c r="N15" i="2"/>
  <c r="K15" i="2"/>
  <c r="C15" i="2"/>
  <c r="N14" i="2"/>
  <c r="K14" i="2"/>
  <c r="C14" i="2"/>
  <c r="N13" i="2"/>
  <c r="K13" i="2"/>
  <c r="C13" i="2"/>
  <c r="N12" i="2"/>
  <c r="K12" i="2"/>
  <c r="C12" i="2"/>
  <c r="N11" i="2"/>
  <c r="K11" i="2"/>
  <c r="C11" i="2"/>
  <c r="N10" i="2"/>
  <c r="K10" i="2"/>
  <c r="C10" i="2"/>
  <c r="N9" i="2"/>
  <c r="C9" i="2"/>
  <c r="N8" i="2"/>
  <c r="C8" i="2"/>
  <c r="N7" i="2"/>
  <c r="C7" i="2"/>
  <c r="N6" i="2"/>
  <c r="C6" i="2"/>
  <c r="H14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  <c r="H6" i="1"/>
  <c r="D6" i="1"/>
  <c r="H5" i="1"/>
  <c r="D5" i="1"/>
  <c r="H17" i="12" l="1"/>
  <c r="P13" i="9"/>
  <c r="H9" i="9"/>
  <c r="L9" i="9"/>
  <c r="L11" i="9"/>
  <c r="H13" i="9"/>
  <c r="T9" i="9"/>
  <c r="T13" i="9"/>
  <c r="G17" i="12"/>
  <c r="H11" i="9"/>
  <c r="P11" i="9"/>
  <c r="L13" i="9"/>
  <c r="H10" i="9"/>
  <c r="L10" i="9"/>
  <c r="P10" i="9"/>
  <c r="H14" i="9"/>
  <c r="E18" i="11"/>
  <c r="E14" i="11" s="1"/>
  <c r="C5" i="19"/>
  <c r="C11" i="19"/>
  <c r="C5" i="20"/>
  <c r="C4" i="20" s="1"/>
  <c r="D5" i="19"/>
  <c r="D11" i="19"/>
  <c r="C6" i="20"/>
  <c r="C10" i="19"/>
  <c r="L10" i="8"/>
  <c r="H5" i="9"/>
  <c r="L7" i="9"/>
  <c r="C6" i="19"/>
  <c r="C12" i="19"/>
  <c r="C7" i="20"/>
  <c r="C15" i="20"/>
  <c r="D10" i="19"/>
  <c r="D6" i="19"/>
  <c r="D12" i="19"/>
  <c r="C8" i="20"/>
  <c r="C7" i="19"/>
  <c r="C13" i="19"/>
  <c r="C9" i="20"/>
  <c r="D7" i="19"/>
  <c r="D13" i="19"/>
  <c r="C10" i="20"/>
  <c r="C8" i="19"/>
  <c r="C4" i="19" l="1"/>
</calcChain>
</file>

<file path=xl/sharedStrings.xml><?xml version="1.0" encoding="utf-8"?>
<sst xmlns="http://schemas.openxmlformats.org/spreadsheetml/2006/main" count="1498" uniqueCount="340">
  <si>
    <t>７１．幼稚園の状況</t>
    <rPh sb="3" eb="6">
      <t>ヨウチエンジ</t>
    </rPh>
    <rPh sb="7" eb="9">
      <t>ジョウキョウ</t>
    </rPh>
    <phoneticPr fontId="3"/>
  </si>
  <si>
    <t>（各年5月1日）</t>
    <rPh sb="1" eb="3">
      <t>カクネンガ</t>
    </rPh>
    <rPh sb="4" eb="5">
      <t>ガツニ</t>
    </rPh>
    <rPh sb="6" eb="7">
      <t>ニチ</t>
    </rPh>
    <phoneticPr fontId="3"/>
  </si>
  <si>
    <t>年度</t>
    <rPh sb="0" eb="1">
      <t>ネンド</t>
    </rPh>
    <phoneticPr fontId="3"/>
  </si>
  <si>
    <t>園数</t>
    <rPh sb="0" eb="1">
      <t>エンス</t>
    </rPh>
    <rPh sb="1" eb="2">
      <t>スウ</t>
    </rPh>
    <phoneticPr fontId="3"/>
  </si>
  <si>
    <t>学級数</t>
    <rPh sb="0" eb="2">
      <t>ガッキュウス</t>
    </rPh>
    <rPh sb="2" eb="3">
      <t>スウ</t>
    </rPh>
    <phoneticPr fontId="3"/>
  </si>
  <si>
    <t>教員数(人)</t>
    <rPh sb="0" eb="2">
      <t>キョウインス</t>
    </rPh>
    <rPh sb="2" eb="3">
      <t>スウ</t>
    </rPh>
    <rPh sb="4" eb="5">
      <t>ニン</t>
    </rPh>
    <phoneticPr fontId="3"/>
  </si>
  <si>
    <t>本　　務
総職員数
(人)</t>
    <rPh sb="0" eb="1">
      <t>ホンツ</t>
    </rPh>
    <rPh sb="3" eb="4">
      <t>ツトムソ</t>
    </rPh>
    <rPh sb="5" eb="6">
      <t>ソウシ</t>
    </rPh>
    <rPh sb="6" eb="9">
      <t>ショクインスウ</t>
    </rPh>
    <rPh sb="11" eb="12">
      <t>ニン</t>
    </rPh>
    <phoneticPr fontId="3"/>
  </si>
  <si>
    <t>園児数(人)</t>
    <rPh sb="0" eb="2">
      <t>エンジス</t>
    </rPh>
    <rPh sb="2" eb="3">
      <t>スウ</t>
    </rPh>
    <rPh sb="4" eb="5">
      <t>ニン</t>
    </rPh>
    <phoneticPr fontId="3"/>
  </si>
  <si>
    <t>総数</t>
    <rPh sb="0" eb="1">
      <t>ソウスウ</t>
    </rPh>
    <phoneticPr fontId="3"/>
  </si>
  <si>
    <t>男</t>
    <rPh sb="0" eb="0">
      <t>オトコ</t>
    </rPh>
    <phoneticPr fontId="3"/>
  </si>
  <si>
    <t>女</t>
    <rPh sb="0" eb="0">
      <t>オンナ</t>
    </rPh>
    <phoneticPr fontId="3"/>
  </si>
  <si>
    <t>平成25年度</t>
    <rPh sb="0" eb="2">
      <t>ヘイセイネ</t>
    </rPh>
    <phoneticPr fontId="3"/>
  </si>
  <si>
    <t>-</t>
  </si>
  <si>
    <t>平成26年度</t>
    <rPh sb="0" eb="2">
      <t>ヘイセイネ</t>
    </rPh>
    <phoneticPr fontId="3"/>
  </si>
  <si>
    <t>平成27年度</t>
    <rPh sb="0" eb="2">
      <t>ヘイセイネ</t>
    </rPh>
    <phoneticPr fontId="3"/>
  </si>
  <si>
    <t>平成28年度</t>
    <rPh sb="0" eb="2">
      <t>ヘイセイネ</t>
    </rPh>
    <phoneticPr fontId="3"/>
  </si>
  <si>
    <t>平成29年度</t>
    <rPh sb="0" eb="2">
      <t>ヘイセイネ</t>
    </rPh>
    <phoneticPr fontId="3"/>
  </si>
  <si>
    <t>平成30年度</t>
    <rPh sb="0" eb="2">
      <t>ヘイセイネ</t>
    </rPh>
    <phoneticPr fontId="3"/>
  </si>
  <si>
    <t>令和元年度</t>
    <rPh sb="0" eb="1">
      <t>レイカ</t>
    </rPh>
    <rPh sb="1" eb="2">
      <t>カズガ</t>
    </rPh>
    <phoneticPr fontId="3"/>
  </si>
  <si>
    <t>令和2年度</t>
    <rPh sb="0" eb="1">
      <t>レイカ</t>
    </rPh>
    <rPh sb="1" eb="2">
      <t>カズネ</t>
    </rPh>
    <phoneticPr fontId="3"/>
  </si>
  <si>
    <t>令和3年度</t>
    <rPh sb="0" eb="1">
      <t>レイカ</t>
    </rPh>
    <rPh sb="1" eb="2">
      <t>カズネ</t>
    </rPh>
    <phoneticPr fontId="3"/>
  </si>
  <si>
    <t>令和4年度</t>
    <rPh sb="0" eb="1">
      <t>レイカ</t>
    </rPh>
    <rPh sb="1" eb="2">
      <t>カズネ</t>
    </rPh>
    <phoneticPr fontId="3"/>
  </si>
  <si>
    <t>資料：学校基本調査</t>
    <rPh sb="0" eb="2">
      <t>シリョウガ</t>
    </rPh>
    <rPh sb="3" eb="5">
      <t>ガッコウキ</t>
    </rPh>
    <rPh sb="5" eb="7">
      <t>キホンチ</t>
    </rPh>
    <rPh sb="7" eb="9">
      <t>チョウサ</t>
    </rPh>
    <phoneticPr fontId="3"/>
  </si>
  <si>
    <t>７２．小学校の状況</t>
    <rPh sb="3" eb="6">
      <t>ショウガッコウジ</t>
    </rPh>
    <rPh sb="7" eb="9">
      <t>ジョウキョウ</t>
    </rPh>
    <phoneticPr fontId="3"/>
  </si>
  <si>
    <t>学校数</t>
    <rPh sb="0" eb="2">
      <t>ガッコウス</t>
    </rPh>
    <rPh sb="2" eb="3">
      <t>スウ</t>
    </rPh>
    <phoneticPr fontId="3"/>
  </si>
  <si>
    <t>教員数（本務者のみ）
(人)</t>
    <rPh sb="0" eb="2">
      <t>キョウインス</t>
    </rPh>
    <rPh sb="2" eb="3">
      <t>スウホ</t>
    </rPh>
    <rPh sb="4" eb="6">
      <t>ホンムシ</t>
    </rPh>
    <rPh sb="6" eb="7">
      <t>シャ</t>
    </rPh>
    <rPh sb="12" eb="13">
      <t>ニン</t>
    </rPh>
    <phoneticPr fontId="3"/>
  </si>
  <si>
    <t>職員数（本務者のみ）
(人)</t>
    <rPh sb="0" eb="2">
      <t>ショクインス</t>
    </rPh>
    <rPh sb="2" eb="3">
      <t>スウホ</t>
    </rPh>
    <rPh sb="4" eb="6">
      <t>ホンムシ</t>
    </rPh>
    <rPh sb="6" eb="7">
      <t>シャ</t>
    </rPh>
    <rPh sb="12" eb="13">
      <t>ニン</t>
    </rPh>
    <phoneticPr fontId="3"/>
  </si>
  <si>
    <t>単式学級</t>
    <rPh sb="0" eb="2">
      <t>タンシキガ</t>
    </rPh>
    <rPh sb="2" eb="4">
      <t>ガッキュウ</t>
    </rPh>
    <phoneticPr fontId="3"/>
  </si>
  <si>
    <t>特別
支援
学級</t>
    <rPh sb="0" eb="2">
      <t>トクベツシ</t>
    </rPh>
    <rPh sb="3" eb="5">
      <t>シエンガ</t>
    </rPh>
    <rPh sb="6" eb="8">
      <t>ガッキュウ</t>
    </rPh>
    <phoneticPr fontId="3"/>
  </si>
  <si>
    <t>1年</t>
    <rPh sb="1" eb="2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</si>
  <si>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</si>
  <si>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</si>
  <si>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</si>
  <si>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</si>
  <si>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</si>
  <si>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t>令和2年度</t>
    <rPh sb="0" eb="1">
      <t>レイカ</t>
    </rPh>
    <rPh sb="1" eb="2">
      <t>カズト</t>
    </rPh>
    <phoneticPr fontId="3"/>
  </si>
  <si>
    <t>令和3年度</t>
    <rPh sb="0" eb="1">
      <t>レイカ</t>
    </rPh>
    <rPh sb="1" eb="2">
      <t>カズト</t>
    </rPh>
    <phoneticPr fontId="3"/>
  </si>
  <si>
    <t>令和4年度</t>
    <rPh sb="0" eb="1">
      <t>レイカ</t>
    </rPh>
    <rPh sb="1" eb="2">
      <t>カズト</t>
    </rPh>
    <phoneticPr fontId="3"/>
  </si>
  <si>
    <t>７３．小学校の学年別児童数</t>
    <rPh sb="3" eb="6">
      <t>ショウガッコウガ</t>
    </rPh>
    <rPh sb="7" eb="9">
      <t>ガクネンベ</t>
    </rPh>
    <rPh sb="9" eb="10">
      <t>ベツジ</t>
    </rPh>
    <rPh sb="10" eb="12">
      <t>ジドウス</t>
    </rPh>
    <rPh sb="12" eb="13">
      <t>スウ</t>
    </rPh>
    <phoneticPr fontId="3"/>
  </si>
  <si>
    <t>（単位：人）（各年5月1日）</t>
    <rPh sb="7" eb="9">
      <t>カクネンガ</t>
    </rPh>
    <rPh sb="10" eb="11">
      <t>ガツニ</t>
    </rPh>
    <rPh sb="12" eb="13">
      <t>ニチ</t>
    </rPh>
    <phoneticPr fontId="3"/>
  </si>
  <si>
    <t>在学者総数</t>
    <rPh sb="0" eb="2">
      <t>ザイガクシ</t>
    </rPh>
    <rPh sb="2" eb="3">
      <t>シャソ</t>
    </rPh>
    <rPh sb="3" eb="5">
      <t>ソウスウ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</si>
  <si>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</si>
  <si>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</si>
  <si>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</si>
  <si>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</si>
  <si>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</si>
  <si>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</si>
  <si>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７４．中学校の状況</t>
    <rPh sb="3" eb="6">
      <t>チュウガッコウジ</t>
    </rPh>
    <rPh sb="7" eb="9">
      <t>ジョウキョウ</t>
    </rPh>
    <phoneticPr fontId="3"/>
  </si>
  <si>
    <t>職員数(人)</t>
    <rPh sb="0" eb="2">
      <t>ショクインスウ</t>
    </rPh>
    <rPh sb="4" eb="5">
      <t>ニン</t>
    </rPh>
    <phoneticPr fontId="3"/>
  </si>
  <si>
    <t>生徒数(人)</t>
    <rPh sb="0" eb="2">
      <t>セイトスウ</t>
    </rPh>
    <rPh sb="4" eb="5">
      <t>ニン</t>
    </rPh>
    <phoneticPr fontId="3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</si>
  <si>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</si>
  <si>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</si>
  <si>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</si>
  <si>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７５．高等学校の状況</t>
    <rPh sb="3" eb="5">
      <t>コウトウガ</t>
    </rPh>
    <rPh sb="5" eb="7">
      <t>ガッコウジ</t>
    </rPh>
    <rPh sb="8" eb="10">
      <t>ジョウキョウ</t>
    </rPh>
    <phoneticPr fontId="3"/>
  </si>
  <si>
    <t>全日制生徒数(人)</t>
    <rPh sb="0" eb="3">
      <t>ゼンニチセイセ</t>
    </rPh>
    <rPh sb="3" eb="6">
      <t>セイトスウ</t>
    </rPh>
    <rPh sb="7" eb="8">
      <t>ニン</t>
    </rPh>
    <phoneticPr fontId="3"/>
  </si>
  <si>
    <t>本校</t>
    <rPh sb="0" eb="1">
      <t>ホンコウ</t>
    </rPh>
    <phoneticPr fontId="3"/>
  </si>
  <si>
    <t>分校</t>
    <rPh sb="0" eb="1">
      <t>ブンコウ</t>
    </rPh>
    <phoneticPr fontId="3"/>
  </si>
  <si>
    <t>本務者</t>
    <rPh sb="0" eb="2">
      <t>ホンムシ</t>
    </rPh>
    <rPh sb="2" eb="3">
      <t>シャ</t>
    </rPh>
    <phoneticPr fontId="3"/>
  </si>
  <si>
    <t>兼務者</t>
    <rPh sb="0" eb="2">
      <t>ケンムシ</t>
    </rPh>
    <rPh sb="2" eb="3">
      <t>シャ</t>
    </rPh>
    <phoneticPr fontId="3"/>
  </si>
  <si>
    <t>課程別本科
生徒数(再掲)</t>
    <rPh sb="0" eb="2">
      <t>カテイベ</t>
    </rPh>
    <rPh sb="2" eb="3">
      <t>ベツホ</t>
    </rPh>
    <rPh sb="3" eb="5">
      <t>ホンカセ</t>
    </rPh>
    <rPh sb="6" eb="9">
      <t>セイトスウサ</t>
    </rPh>
    <rPh sb="10" eb="12">
      <t>サイケイ</t>
    </rPh>
    <phoneticPr fontId="3"/>
  </si>
  <si>
    <t>全日制</t>
    <rPh sb="0" eb="2">
      <t>ゼンニチセイ</t>
    </rPh>
    <phoneticPr fontId="3"/>
  </si>
  <si>
    <t>定時制</t>
    <rPh sb="0" eb="2">
      <t>テイジセイ</t>
    </rPh>
    <phoneticPr fontId="3"/>
  </si>
  <si>
    <t>普通</t>
    <rPh sb="0" eb="1">
      <t>フツウ</t>
    </rPh>
    <phoneticPr fontId="3"/>
  </si>
  <si>
    <t>商業</t>
    <rPh sb="0" eb="1">
      <t>ショウギョウ</t>
    </rPh>
    <phoneticPr fontId="3"/>
  </si>
  <si>
    <t>家庭</t>
    <rPh sb="0" eb="1">
      <t>カテイ</t>
    </rPh>
    <phoneticPr fontId="3"/>
  </si>
  <si>
    <t>定時制生徒数(人)</t>
    <rPh sb="0" eb="3">
      <t>テイジセイセ</t>
    </rPh>
    <rPh sb="3" eb="6">
      <t>セイトスウ</t>
    </rPh>
    <rPh sb="7" eb="8">
      <t>ニン</t>
    </rPh>
    <phoneticPr fontId="3"/>
  </si>
  <si>
    <t>４学年</t>
    <rPh sb="1" eb="3">
      <t>ガクネン</t>
    </rPh>
    <phoneticPr fontId="3"/>
  </si>
  <si>
    <t>資料：長野県総合政策課統計室</t>
    <rPh sb="0" eb="2">
      <t>シリョウナ</t>
    </rPh>
    <rPh sb="3" eb="6">
      <t>ナガノケンソ</t>
    </rPh>
    <rPh sb="6" eb="8">
      <t>ソウゴウセ</t>
    </rPh>
    <rPh sb="8" eb="11">
      <t>セイサクカカ</t>
    </rPh>
    <rPh sb="10" eb="11">
      <t>カト</t>
    </rPh>
    <rPh sb="11" eb="13">
      <t>トウケイシ</t>
    </rPh>
    <rPh sb="13" eb="14">
      <t>シツ</t>
    </rPh>
    <phoneticPr fontId="3"/>
  </si>
  <si>
    <t>７６．各種学校の状況</t>
    <rPh sb="3" eb="5">
      <t>カクシュガ</t>
    </rPh>
    <rPh sb="5" eb="7">
      <t>ガッコウジ</t>
    </rPh>
    <rPh sb="8" eb="10">
      <t>ジョウキョウ</t>
    </rPh>
    <phoneticPr fontId="3"/>
  </si>
  <si>
    <t>本務教員数(人)</t>
    <rPh sb="0" eb="2">
      <t>ホンムキ</t>
    </rPh>
    <rPh sb="2" eb="4">
      <t>キョウインス</t>
    </rPh>
    <rPh sb="4" eb="5">
      <t>スウ</t>
    </rPh>
    <rPh sb="6" eb="7">
      <t>ニン</t>
    </rPh>
    <phoneticPr fontId="3"/>
  </si>
  <si>
    <t>本務職員数(人)</t>
    <rPh sb="0" eb="2">
      <t>ホンムシ</t>
    </rPh>
    <rPh sb="2" eb="4">
      <t>ショクインス</t>
    </rPh>
    <rPh sb="4" eb="5">
      <t>スウ</t>
    </rPh>
    <rPh sb="6" eb="7">
      <t>ニン</t>
    </rPh>
    <phoneticPr fontId="3"/>
  </si>
  <si>
    <t>平成25年</t>
    <rPh sb="0" eb="2">
      <t>ヘイセイネ</t>
    </rPh>
    <rPh sb="4" eb="5">
      <t>ネン</t>
    </rPh>
    <phoneticPr fontId="3"/>
  </si>
  <si>
    <t>平成26年</t>
    <rPh sb="0" eb="2">
      <t>ヘイセイネ</t>
    </rPh>
    <rPh sb="4" eb="5">
      <t>ネン</t>
    </rPh>
    <phoneticPr fontId="3"/>
  </si>
  <si>
    <t>平成27年</t>
    <rPh sb="0" eb="2">
      <t>ヘイセイネ</t>
    </rPh>
    <rPh sb="4" eb="5">
      <t>ネン</t>
    </rPh>
    <phoneticPr fontId="3"/>
  </si>
  <si>
    <t>平成28年</t>
    <rPh sb="0" eb="2">
      <t>ヘイセイネ</t>
    </rPh>
    <rPh sb="4" eb="5">
      <t>ネン</t>
    </rPh>
    <phoneticPr fontId="3"/>
  </si>
  <si>
    <t>平成29年</t>
    <rPh sb="0" eb="2">
      <t>ヘイセイネ</t>
    </rPh>
    <rPh sb="4" eb="5">
      <t>ネン</t>
    </rPh>
    <phoneticPr fontId="3"/>
  </si>
  <si>
    <t>平成30年</t>
    <rPh sb="0" eb="2">
      <t>ヘイセイネ</t>
    </rPh>
    <rPh sb="4" eb="5">
      <t>ネン</t>
    </rPh>
    <phoneticPr fontId="3"/>
  </si>
  <si>
    <t>令和元年</t>
    <rPh sb="0" eb="1">
      <t>レイカ</t>
    </rPh>
    <rPh sb="1" eb="2">
      <t>カズガ</t>
    </rPh>
    <rPh sb="2" eb="4">
      <t>ガンネン</t>
    </rPh>
    <phoneticPr fontId="3"/>
  </si>
  <si>
    <t>令和2年</t>
    <rPh sb="0" eb="1">
      <t>レイカ</t>
    </rPh>
    <rPh sb="1" eb="2">
      <t>カズネ</t>
    </rPh>
    <rPh sb="3" eb="4">
      <t>ネン</t>
    </rPh>
    <phoneticPr fontId="3"/>
  </si>
  <si>
    <t>令和3年</t>
    <rPh sb="0" eb="1">
      <t>レイカ</t>
    </rPh>
    <rPh sb="1" eb="2">
      <t>カズネ</t>
    </rPh>
    <rPh sb="3" eb="4">
      <t>ネン</t>
    </rPh>
    <phoneticPr fontId="3"/>
  </si>
  <si>
    <t>令和4年</t>
    <rPh sb="0" eb="1">
      <t>レイカ</t>
    </rPh>
    <rPh sb="1" eb="2">
      <t>カズネ</t>
    </rPh>
    <rPh sb="3" eb="4">
      <t>ネン</t>
    </rPh>
    <phoneticPr fontId="3"/>
  </si>
  <si>
    <t>７７．専修学校の状況</t>
    <rPh sb="3" eb="5">
      <t>センシュウガ</t>
    </rPh>
    <rPh sb="5" eb="7">
      <t>ガッコウジ</t>
    </rPh>
    <rPh sb="8" eb="10">
      <t>ジョウキョウ</t>
    </rPh>
    <phoneticPr fontId="3"/>
  </si>
  <si>
    <t>７８．中学校卒業後の状況</t>
    <rPh sb="3" eb="6">
      <t>チュウガッコウソ</t>
    </rPh>
    <rPh sb="6" eb="8">
      <t>ソツギョウゴ</t>
    </rPh>
    <rPh sb="8" eb="9">
      <t>ゴジ</t>
    </rPh>
    <rPh sb="10" eb="12">
      <t>ジョウキョウ</t>
    </rPh>
    <phoneticPr fontId="3"/>
  </si>
  <si>
    <t>(単位：人）（前年度３月卒業者）</t>
    <rPh sb="1" eb="3">
      <t>タンイ</t>
    </rPh>
    <rPh sb="4" eb="5">
      <t>ニン</t>
    </rPh>
    <rPh sb="7" eb="10">
      <t>ゼンネンドガ</t>
    </rPh>
    <rPh sb="11" eb="12">
      <t>ガツソ</t>
    </rPh>
    <rPh sb="12" eb="15">
      <t>ソツギョウシャ</t>
    </rPh>
    <phoneticPr fontId="3"/>
  </si>
  <si>
    <t>卒業者総数</t>
    <rPh sb="0" eb="2">
      <t>ソツギョウシ</t>
    </rPh>
    <rPh sb="2" eb="3">
      <t>シャソ</t>
    </rPh>
    <rPh sb="3" eb="5">
      <t>ソウスウ</t>
    </rPh>
    <phoneticPr fontId="3"/>
  </si>
  <si>
    <t>高等学校等進学者</t>
    <rPh sb="0" eb="2">
      <t>コウトウガ</t>
    </rPh>
    <rPh sb="2" eb="4">
      <t>ガッコウト</t>
    </rPh>
    <rPh sb="4" eb="5">
      <t>トウシ</t>
    </rPh>
    <rPh sb="5" eb="8">
      <t>シンガクシャ</t>
    </rPh>
    <phoneticPr fontId="3"/>
  </si>
  <si>
    <t>専修学校、公共職業能力
開発施設等入学者</t>
    <rPh sb="0" eb="2">
      <t>センシュウガ</t>
    </rPh>
    <rPh sb="2" eb="4">
      <t>ガッコウコ</t>
    </rPh>
    <rPh sb="5" eb="7">
      <t>コウキョウシ</t>
    </rPh>
    <rPh sb="7" eb="9">
      <t>ショクギョウノ</t>
    </rPh>
    <rPh sb="9" eb="11">
      <t>ノウリョクカ</t>
    </rPh>
    <rPh sb="12" eb="14">
      <t>カイハツシ</t>
    </rPh>
    <rPh sb="14" eb="16">
      <t>シセツト</t>
    </rPh>
    <rPh sb="16" eb="17">
      <t>トウニ</t>
    </rPh>
    <rPh sb="17" eb="19">
      <t>ニュウガクシ</t>
    </rPh>
    <rPh sb="19" eb="20">
      <t>シャ</t>
    </rPh>
    <phoneticPr fontId="3"/>
  </si>
  <si>
    <t>就職者</t>
    <rPh sb="0" eb="2">
      <t>シュウショクシ</t>
    </rPh>
    <rPh sb="2" eb="3">
      <t>シャ</t>
    </rPh>
    <phoneticPr fontId="3"/>
  </si>
  <si>
    <t>率</t>
    <rPh sb="0" eb="0">
      <t>リツ</t>
    </rPh>
    <phoneticPr fontId="3"/>
  </si>
  <si>
    <t>左記以外の者</t>
    <rPh sb="0" eb="2">
      <t>サキイ</t>
    </rPh>
    <rPh sb="2" eb="4">
      <t>イガイモ</t>
    </rPh>
    <rPh sb="5" eb="6">
      <t>モノ</t>
    </rPh>
    <phoneticPr fontId="3"/>
  </si>
  <si>
    <t>その他
（死亡・不詳）</t>
    <rPh sb="2" eb="3">
      <t>タシ</t>
    </rPh>
    <rPh sb="5" eb="7">
      <t>シボウフ</t>
    </rPh>
    <rPh sb="8" eb="10">
      <t>フショウ</t>
    </rPh>
    <phoneticPr fontId="3"/>
  </si>
  <si>
    <t>就職進学者
（再掲）</t>
    <rPh sb="0" eb="2">
      <t>シュウショクシ</t>
    </rPh>
    <rPh sb="2" eb="5">
      <t>シンガクシャサ</t>
    </rPh>
    <rPh sb="7" eb="9">
      <t>サイケイ</t>
    </rPh>
    <phoneticPr fontId="3"/>
  </si>
  <si>
    <t>(-)</t>
  </si>
  <si>
    <t>※進学者及び専修学校等入学者欄には、就職進学者・就職入学者を含む。　　　　　　　　　　　　　　　　　</t>
    <rPh sb="1" eb="4">
      <t>シンガクシャオ</t>
    </rPh>
    <rPh sb="4" eb="5">
      <t>オヨセ</t>
    </rPh>
    <rPh sb="6" eb="8">
      <t>センシュウガ</t>
    </rPh>
    <rPh sb="8" eb="11">
      <t>ガッコウトウニ</t>
    </rPh>
    <rPh sb="11" eb="14">
      <t>ニュウガクシャラ</t>
    </rPh>
    <rPh sb="14" eb="15">
      <t>ランシ</t>
    </rPh>
    <rPh sb="18" eb="20">
      <t>シュウショクシ</t>
    </rPh>
    <rPh sb="20" eb="23">
      <t>シンガクシャシ</t>
    </rPh>
    <rPh sb="24" eb="26">
      <t>シュウショクニ</t>
    </rPh>
    <rPh sb="26" eb="29">
      <t>ニュウガクシャフ</t>
    </rPh>
    <rPh sb="30" eb="31">
      <t>フク</t>
    </rPh>
    <phoneticPr fontId="3"/>
  </si>
  <si>
    <t>資料：学校基本調査</t>
  </si>
  <si>
    <t>７９．高等学校卒業後の状況</t>
    <rPh sb="3" eb="5">
      <t>コウトウガ</t>
    </rPh>
    <rPh sb="5" eb="7">
      <t>ガッコウソ</t>
    </rPh>
    <rPh sb="7" eb="9">
      <t>ソツギョウゴ</t>
    </rPh>
    <rPh sb="9" eb="10">
      <t>ゴジ</t>
    </rPh>
    <rPh sb="11" eb="13">
      <t>ジョウキョウ</t>
    </rPh>
    <phoneticPr fontId="3"/>
  </si>
  <si>
    <t>卒業生総数</t>
    <rPh sb="0" eb="3">
      <t>ソツギョウセイソ</t>
    </rPh>
    <rPh sb="3" eb="5">
      <t>ソウスウ</t>
    </rPh>
    <phoneticPr fontId="3"/>
  </si>
  <si>
    <t>大学等進学者</t>
    <rPh sb="0" eb="3">
      <t>ダイガクトウシ</t>
    </rPh>
    <rPh sb="3" eb="6">
      <t>シンガクシャ</t>
    </rPh>
    <phoneticPr fontId="3"/>
  </si>
  <si>
    <t>専修学校（専門課程）進学者</t>
    <rPh sb="0" eb="2">
      <t>センシュウガ</t>
    </rPh>
    <rPh sb="2" eb="4">
      <t>ガッコウセ</t>
    </rPh>
    <rPh sb="5" eb="7">
      <t>センモンカ</t>
    </rPh>
    <rPh sb="7" eb="9">
      <t>カテイシ</t>
    </rPh>
    <rPh sb="10" eb="12">
      <t>シンガクシ</t>
    </rPh>
    <rPh sb="12" eb="13">
      <t>シャ</t>
    </rPh>
    <phoneticPr fontId="3"/>
  </si>
  <si>
    <t>専修学校（一般課程）等、
公共職業能力開発施設等入学者</t>
    <rPh sb="0" eb="2">
      <t>センシュウガ</t>
    </rPh>
    <rPh sb="2" eb="4">
      <t>ガッコウイ</t>
    </rPh>
    <rPh sb="5" eb="7">
      <t>イッパンカ</t>
    </rPh>
    <rPh sb="7" eb="9">
      <t>カテイト</t>
    </rPh>
    <rPh sb="10" eb="11">
      <t>トウコ</t>
    </rPh>
    <rPh sb="13" eb="15">
      <t>コウキョウシ</t>
    </rPh>
    <rPh sb="15" eb="17">
      <t>ショクギョウノ</t>
    </rPh>
    <rPh sb="17" eb="19">
      <t>ノウリョクカ</t>
    </rPh>
    <rPh sb="19" eb="21">
      <t>カイハツシ</t>
    </rPh>
    <rPh sb="21" eb="23">
      <t>シセツト</t>
    </rPh>
    <rPh sb="23" eb="24">
      <t>トウニ</t>
    </rPh>
    <rPh sb="24" eb="26">
      <t>ニュウガクシ</t>
    </rPh>
    <rPh sb="26" eb="27">
      <t>シャ</t>
    </rPh>
    <phoneticPr fontId="3"/>
  </si>
  <si>
    <t>※進学者及び専修学校等入学者欄には、就職進学者・就職入学者を含む。　　　　　　　　　　　　　　　</t>
    <rPh sb="1" eb="4">
      <t>シンガクシャオ</t>
    </rPh>
    <rPh sb="4" eb="5">
      <t>オヨセ</t>
    </rPh>
    <rPh sb="6" eb="8">
      <t>センシュウガ</t>
    </rPh>
    <rPh sb="8" eb="11">
      <t>ガッコウトウニ</t>
    </rPh>
    <rPh sb="11" eb="14">
      <t>ニュウガクシャラ</t>
    </rPh>
    <rPh sb="14" eb="15">
      <t>ランシ</t>
    </rPh>
    <rPh sb="18" eb="20">
      <t>シュウショクシ</t>
    </rPh>
    <rPh sb="20" eb="23">
      <t>シンガクシャシ</t>
    </rPh>
    <rPh sb="24" eb="26">
      <t>シュウショクニ</t>
    </rPh>
    <rPh sb="26" eb="29">
      <t>ニュウガクシャフ</t>
    </rPh>
    <rPh sb="30" eb="31">
      <t>フク</t>
    </rPh>
    <phoneticPr fontId="3"/>
  </si>
  <si>
    <t>８０．高等学校卒業者の産業別・男女別就職者数</t>
    <rPh sb="3" eb="5">
      <t>コウトウガ</t>
    </rPh>
    <rPh sb="5" eb="7">
      <t>ガッコウソ</t>
    </rPh>
    <rPh sb="7" eb="10">
      <t>ソツギョウシャサ</t>
    </rPh>
    <rPh sb="11" eb="13">
      <t>サンギョウベ</t>
    </rPh>
    <rPh sb="13" eb="14">
      <t>ベツダ</t>
    </rPh>
    <rPh sb="15" eb="17">
      <t>ダンジョベ</t>
    </rPh>
    <rPh sb="17" eb="18">
      <t>ベツシ</t>
    </rPh>
    <rPh sb="18" eb="20">
      <t>シュウショクシ</t>
    </rPh>
    <rPh sb="20" eb="21">
      <t>シャス</t>
    </rPh>
    <rPh sb="21" eb="22">
      <t>スウ</t>
    </rPh>
    <phoneticPr fontId="3"/>
  </si>
  <si>
    <t>産　業</t>
    <rPh sb="0" eb="1">
      <t>サンギ</t>
    </rPh>
    <rPh sb="2" eb="3">
      <t>ギョウ</t>
    </rPh>
    <phoneticPr fontId="3"/>
  </si>
  <si>
    <t>農林漁業</t>
    <rPh sb="0" eb="2">
      <t>ノウリンギ</t>
    </rPh>
    <rPh sb="2" eb="4">
      <t>ギョギョウ</t>
    </rPh>
    <phoneticPr fontId="3"/>
  </si>
  <si>
    <t>鉱業</t>
    <rPh sb="0" eb="1">
      <t>コウギョウ</t>
    </rPh>
    <phoneticPr fontId="3"/>
  </si>
  <si>
    <t>建設業</t>
    <rPh sb="0" eb="2">
      <t>ケンセツギョウ</t>
    </rPh>
    <phoneticPr fontId="3"/>
  </si>
  <si>
    <t>製造業</t>
    <rPh sb="0" eb="2">
      <t>セイゾウギョウ</t>
    </rPh>
    <phoneticPr fontId="3"/>
  </si>
  <si>
    <t>電気・ガス・熱供給</t>
    <rPh sb="0" eb="2">
      <t>デンキネ</t>
    </rPh>
    <rPh sb="6" eb="7">
      <t>ネツキ</t>
    </rPh>
    <rPh sb="7" eb="9">
      <t>キョウキュウ</t>
    </rPh>
    <phoneticPr fontId="3"/>
  </si>
  <si>
    <t>情報通信業</t>
    <rPh sb="0" eb="2">
      <t>ジョウホウツ</t>
    </rPh>
    <rPh sb="2" eb="5">
      <t>ツウシンギョウ</t>
    </rPh>
    <phoneticPr fontId="3"/>
  </si>
  <si>
    <t>運輸・郵便業</t>
    <rPh sb="0" eb="2">
      <t>ウンユユ</t>
    </rPh>
    <rPh sb="3" eb="5">
      <t>ユウビンギ</t>
    </rPh>
    <rPh sb="5" eb="6">
      <t>ギョウ</t>
    </rPh>
    <phoneticPr fontId="3"/>
  </si>
  <si>
    <t>卸売・小売業</t>
    <rPh sb="0" eb="2">
      <t>オロシウリコ</t>
    </rPh>
    <rPh sb="3" eb="6">
      <t>コウリギョウ</t>
    </rPh>
    <phoneticPr fontId="3"/>
  </si>
  <si>
    <t>金融・保険業</t>
    <rPh sb="0" eb="2">
      <t>キンユウホ</t>
    </rPh>
    <rPh sb="3" eb="6">
      <t>ホケンギョウ</t>
    </rPh>
    <phoneticPr fontId="3"/>
  </si>
  <si>
    <t>不動産業</t>
    <rPh sb="0" eb="3">
      <t>フドウサンギ</t>
    </rPh>
    <rPh sb="3" eb="4">
      <t>ギョウ</t>
    </rPh>
    <phoneticPr fontId="3"/>
  </si>
  <si>
    <t>学術研究、専門技術</t>
    <rPh sb="0" eb="2">
      <t>ガクジュツケ</t>
    </rPh>
    <rPh sb="2" eb="4">
      <t>ケンキュウセ</t>
    </rPh>
    <rPh sb="5" eb="7">
      <t>センモンギ</t>
    </rPh>
    <rPh sb="7" eb="9">
      <t>ギジュツ</t>
    </rPh>
    <phoneticPr fontId="3"/>
  </si>
  <si>
    <t>宿泊・飲食サービス</t>
    <rPh sb="0" eb="2">
      <t>シュクハクイ</t>
    </rPh>
    <rPh sb="3" eb="5">
      <t>インショク</t>
    </rPh>
    <phoneticPr fontId="3"/>
  </si>
  <si>
    <t>生活関連サービス</t>
    <rPh sb="0" eb="2">
      <t>セイカツカ</t>
    </rPh>
    <rPh sb="2" eb="4">
      <t>カンレン</t>
    </rPh>
    <phoneticPr fontId="3"/>
  </si>
  <si>
    <t>教育、学習支援業</t>
    <rPh sb="0" eb="2">
      <t>キョウイクガ</t>
    </rPh>
    <rPh sb="3" eb="5">
      <t>ガクシュウシ</t>
    </rPh>
    <rPh sb="5" eb="7">
      <t>シエンギ</t>
    </rPh>
    <rPh sb="7" eb="8">
      <t>ギョウ</t>
    </rPh>
    <phoneticPr fontId="3"/>
  </si>
  <si>
    <t>医療、福祉</t>
    <rPh sb="0" eb="2">
      <t>イリョウフ</t>
    </rPh>
    <rPh sb="3" eb="5">
      <t>フクシ</t>
    </rPh>
    <phoneticPr fontId="3"/>
  </si>
  <si>
    <t>複合サービス事業</t>
    <rPh sb="0" eb="2">
      <t>フクゴウジ</t>
    </rPh>
    <rPh sb="6" eb="8">
      <t>ジギョウ</t>
    </rPh>
    <phoneticPr fontId="3"/>
  </si>
  <si>
    <t>サービス業</t>
    <rPh sb="4" eb="5">
      <t>ギョウ</t>
    </rPh>
    <phoneticPr fontId="3"/>
  </si>
  <si>
    <t>公務</t>
    <rPh sb="0" eb="1">
      <t>コウム</t>
    </rPh>
    <phoneticPr fontId="3"/>
  </si>
  <si>
    <t>上記以外のもの</t>
    <rPh sb="0" eb="2">
      <t>ジョウキイ</t>
    </rPh>
    <rPh sb="2" eb="4">
      <t>イガイ</t>
    </rPh>
    <phoneticPr fontId="3"/>
  </si>
  <si>
    <t>※就職進学者含む。　</t>
    <rPh sb="1" eb="3">
      <t>シュウショクシ</t>
    </rPh>
    <rPh sb="3" eb="5">
      <t>シンガクシ</t>
    </rPh>
    <rPh sb="5" eb="6">
      <t>シャフ</t>
    </rPh>
    <rPh sb="6" eb="7">
      <t>フク</t>
    </rPh>
    <phoneticPr fontId="3"/>
  </si>
  <si>
    <t>８１．高等学校卒業者の県内就職者の状況</t>
    <rPh sb="3" eb="5">
      <t>コウトウガ</t>
    </rPh>
    <rPh sb="5" eb="7">
      <t>ガッコウソ</t>
    </rPh>
    <rPh sb="7" eb="10">
      <t>ソツギョウシャケ</t>
    </rPh>
    <rPh sb="11" eb="13">
      <t>ケンナイシ</t>
    </rPh>
    <rPh sb="13" eb="15">
      <t>シュウショクシ</t>
    </rPh>
    <rPh sb="15" eb="16">
      <t>シャジ</t>
    </rPh>
    <rPh sb="17" eb="19">
      <t>ジョウキョウ</t>
    </rPh>
    <phoneticPr fontId="3"/>
  </si>
  <si>
    <t>区　　分</t>
    <rPh sb="0" eb="1">
      <t>クブ</t>
    </rPh>
    <rPh sb="3" eb="4">
      <t>ブン</t>
    </rPh>
    <phoneticPr fontId="3"/>
  </si>
  <si>
    <t>平成25年度</t>
    <rPh sb="0" eb="2">
      <t>ヘイセイネ</t>
    </rPh>
    <rPh sb="4" eb="5">
      <t>ネンド</t>
    </rPh>
    <rPh sb="5" eb="6">
      <t>ド</t>
    </rPh>
    <phoneticPr fontId="3"/>
  </si>
  <si>
    <t>平成26年度</t>
    <rPh sb="0" eb="2">
      <t>ヘイセイネ</t>
    </rPh>
    <rPh sb="4" eb="5">
      <t>ネンド</t>
    </rPh>
    <rPh sb="5" eb="6">
      <t>ド</t>
    </rPh>
    <phoneticPr fontId="3"/>
  </si>
  <si>
    <t>平成27年度</t>
    <rPh sb="0" eb="2">
      <t>ヘイセイネ</t>
    </rPh>
    <rPh sb="4" eb="5">
      <t>ネンド</t>
    </rPh>
    <rPh sb="5" eb="6">
      <t>ド</t>
    </rPh>
    <phoneticPr fontId="3"/>
  </si>
  <si>
    <t>平成28年度</t>
    <rPh sb="0" eb="2">
      <t>ヘイセイネ</t>
    </rPh>
    <rPh sb="4" eb="5">
      <t>ネンド</t>
    </rPh>
    <rPh sb="5" eb="6">
      <t>ド</t>
    </rPh>
    <phoneticPr fontId="3"/>
  </si>
  <si>
    <t>平成29年度</t>
    <rPh sb="0" eb="2">
      <t>ヘイセイネ</t>
    </rPh>
    <rPh sb="4" eb="5">
      <t>ネンド</t>
    </rPh>
    <rPh sb="5" eb="6">
      <t>ド</t>
    </rPh>
    <phoneticPr fontId="3"/>
  </si>
  <si>
    <t>平成30年度</t>
    <rPh sb="0" eb="2">
      <t>ヘイセイネ</t>
    </rPh>
    <rPh sb="4" eb="5">
      <t>ネンド</t>
    </rPh>
    <rPh sb="5" eb="6">
      <t>ド</t>
    </rPh>
    <phoneticPr fontId="3"/>
  </si>
  <si>
    <t>令和元年度</t>
    <rPh sb="0" eb="2">
      <t>レイワガ</t>
    </rPh>
    <rPh sb="2" eb="4">
      <t>ガンネンド</t>
    </rPh>
    <rPh sb="4" eb="5">
      <t>ド</t>
    </rPh>
    <phoneticPr fontId="3"/>
  </si>
  <si>
    <t>令和2年度</t>
    <rPh sb="0" eb="2">
      <t>レイワネ</t>
    </rPh>
    <rPh sb="3" eb="5">
      <t>ネンドド</t>
    </rPh>
    <rPh sb="4" eb="5">
      <t>ド</t>
    </rPh>
    <phoneticPr fontId="3"/>
  </si>
  <si>
    <t>令和3年度</t>
    <rPh sb="0" eb="2">
      <t>レイワネ</t>
    </rPh>
    <rPh sb="3" eb="5">
      <t>ネンドド</t>
    </rPh>
    <rPh sb="4" eb="5">
      <t>ド</t>
    </rPh>
    <phoneticPr fontId="3"/>
  </si>
  <si>
    <t>令和4年度</t>
    <rPh sb="0" eb="2">
      <t>レイワネ</t>
    </rPh>
    <rPh sb="3" eb="5">
      <t>ネンドド</t>
    </rPh>
    <rPh sb="4" eb="5">
      <t>ド</t>
    </rPh>
    <phoneticPr fontId="3"/>
  </si>
  <si>
    <t>就職者総数</t>
    <rPh sb="0" eb="2">
      <t>シュウショクシ</t>
    </rPh>
    <rPh sb="2" eb="3">
      <t>シャソ</t>
    </rPh>
    <rPh sb="3" eb="5">
      <t>ソウスウ</t>
    </rPh>
    <phoneticPr fontId="3"/>
  </si>
  <si>
    <t>県内就職者</t>
    <rPh sb="0" eb="2">
      <t>ケンナイシ</t>
    </rPh>
    <rPh sb="2" eb="4">
      <t>シュウショクシ</t>
    </rPh>
    <rPh sb="4" eb="5">
      <t>シャ</t>
    </rPh>
    <phoneticPr fontId="3"/>
  </si>
  <si>
    <t>人数</t>
    <rPh sb="0" eb="1">
      <t>ニンズウ</t>
    </rPh>
    <phoneticPr fontId="3"/>
  </si>
  <si>
    <t>就職率％</t>
    <rPh sb="0" eb="2">
      <t>シュウショクリ</t>
    </rPh>
    <rPh sb="2" eb="3">
      <t>リツ</t>
    </rPh>
    <phoneticPr fontId="3"/>
  </si>
  <si>
    <t>諏訪地区</t>
    <rPh sb="0" eb="2">
      <t>スワチ</t>
    </rPh>
    <rPh sb="2" eb="4">
      <t>チク</t>
    </rPh>
    <phoneticPr fontId="3"/>
  </si>
  <si>
    <t>小計</t>
    <rPh sb="0" eb="1">
      <t>ショウケイ</t>
    </rPh>
    <phoneticPr fontId="3"/>
  </si>
  <si>
    <t>諏訪市</t>
    <rPh sb="0" eb="2">
      <t>スワシ</t>
    </rPh>
    <phoneticPr fontId="3"/>
  </si>
  <si>
    <t>岡谷市</t>
    <rPh sb="0" eb="2">
      <t>オカヤシ</t>
    </rPh>
    <phoneticPr fontId="3"/>
  </si>
  <si>
    <t>茅野市</t>
    <rPh sb="0" eb="2">
      <t>チノシ</t>
    </rPh>
    <phoneticPr fontId="3"/>
  </si>
  <si>
    <t>諏訪郡</t>
    <rPh sb="0" eb="2">
      <t>スワグン</t>
    </rPh>
    <phoneticPr fontId="3"/>
  </si>
  <si>
    <t>その他の地方</t>
    <rPh sb="2" eb="3">
      <t>タチ</t>
    </rPh>
    <rPh sb="4" eb="6">
      <t>チホウ</t>
    </rPh>
    <phoneticPr fontId="3"/>
  </si>
  <si>
    <t>松本・塩尻</t>
    <rPh sb="0" eb="2">
      <t>マツモトシ</t>
    </rPh>
    <rPh sb="3" eb="5">
      <t>シオジリ</t>
    </rPh>
    <phoneticPr fontId="3"/>
  </si>
  <si>
    <t>長野</t>
    <rPh sb="0" eb="1">
      <t>ナガノ</t>
    </rPh>
    <phoneticPr fontId="3"/>
  </si>
  <si>
    <t>飯田・伊那</t>
    <rPh sb="0" eb="2">
      <t>イイダイ</t>
    </rPh>
    <rPh sb="3" eb="5">
      <t>イナ</t>
    </rPh>
    <phoneticPr fontId="3"/>
  </si>
  <si>
    <t>その他</t>
    <rPh sb="2" eb="3">
      <t>タ</t>
    </rPh>
    <phoneticPr fontId="3"/>
  </si>
  <si>
    <t>８２．小学校・中学校の校用地現況</t>
    <rPh sb="3" eb="6">
      <t>ショウガッコウチ</t>
    </rPh>
    <rPh sb="7" eb="10">
      <t>チュウガッコウコ</t>
    </rPh>
    <rPh sb="11" eb="12">
      <t>コウヨ</t>
    </rPh>
    <rPh sb="12" eb="14">
      <t>ヨウチゲ</t>
    </rPh>
    <rPh sb="14" eb="16">
      <t>ゲンキョウ</t>
    </rPh>
    <phoneticPr fontId="3"/>
  </si>
  <si>
    <t>（令和4年5月1日）（単位：㎡）</t>
    <rPh sb="1" eb="2">
      <t>レイカ</t>
    </rPh>
    <rPh sb="2" eb="3">
      <t>カズネ</t>
    </rPh>
    <rPh sb="4" eb="5">
      <t>ネンヘ</t>
    </rPh>
    <rPh sb="5" eb="6">
      <t>ヘイネンガ</t>
    </rPh>
    <rPh sb="6" eb="7">
      <t>ガツニ</t>
    </rPh>
    <rPh sb="8" eb="9">
      <t>ニチタ</t>
    </rPh>
    <rPh sb="11" eb="13">
      <t>タンイ</t>
    </rPh>
    <phoneticPr fontId="3"/>
  </si>
  <si>
    <t>学校別</t>
    <rPh sb="0" eb="2">
      <t>ガッコウベ</t>
    </rPh>
    <rPh sb="2" eb="3">
      <t>ベツ</t>
    </rPh>
    <phoneticPr fontId="3"/>
  </si>
  <si>
    <t>校用地総面積</t>
    <rPh sb="0" eb="1">
      <t>コウヨ</t>
    </rPh>
    <rPh sb="1" eb="3">
      <t>ヨウチソ</t>
    </rPh>
    <rPh sb="3" eb="6">
      <t>ソウメンセキ</t>
    </rPh>
    <phoneticPr fontId="3"/>
  </si>
  <si>
    <t>校用地内訳</t>
    <rPh sb="0" eb="1">
      <t>コウヨ</t>
    </rPh>
    <rPh sb="1" eb="3">
      <t>ヨウチウ</t>
    </rPh>
    <rPh sb="3" eb="4">
      <t>ウチワ</t>
    </rPh>
    <rPh sb="4" eb="5">
      <t>ワケ</t>
    </rPh>
    <phoneticPr fontId="3"/>
  </si>
  <si>
    <t>児童・生徒１人当り面積</t>
    <rPh sb="0" eb="2">
      <t>ジドウセ</t>
    </rPh>
    <rPh sb="3" eb="5">
      <t>セイトニ</t>
    </rPh>
    <rPh sb="6" eb="7">
      <t>ニンア</t>
    </rPh>
    <rPh sb="7" eb="8">
      <t>アタメ</t>
    </rPh>
    <rPh sb="9" eb="11">
      <t>メンセキ</t>
    </rPh>
    <phoneticPr fontId="3"/>
  </si>
  <si>
    <t>校舎敷地</t>
    <rPh sb="0" eb="2">
      <t>コウシャシ</t>
    </rPh>
    <rPh sb="2" eb="4">
      <t>シキチ</t>
    </rPh>
    <phoneticPr fontId="3"/>
  </si>
  <si>
    <t>屋外運動場</t>
    <rPh sb="0" eb="2">
      <t>オクガイウ</t>
    </rPh>
    <rPh sb="2" eb="5">
      <t>ウンドウジョウ</t>
    </rPh>
    <phoneticPr fontId="3"/>
  </si>
  <si>
    <t>実験・実験地
その他</t>
    <rPh sb="0" eb="2">
      <t>ジッケンジ</t>
    </rPh>
    <rPh sb="3" eb="6">
      <t>ジッケンチタ</t>
    </rPh>
    <rPh sb="9" eb="10">
      <t>タ</t>
    </rPh>
    <phoneticPr fontId="3"/>
  </si>
  <si>
    <t>R4.5.1
児童生徒数</t>
    <rPh sb="7" eb="9">
      <t>ジドウセ</t>
    </rPh>
    <rPh sb="9" eb="11">
      <t>セイトス</t>
    </rPh>
    <rPh sb="11" eb="12">
      <t>スウ</t>
    </rPh>
    <phoneticPr fontId="3"/>
  </si>
  <si>
    <t>小学校</t>
    <rPh sb="0" eb="2">
      <t>ショウガッコウ</t>
    </rPh>
    <phoneticPr fontId="3"/>
  </si>
  <si>
    <t>上諏訪小</t>
    <rPh sb="0" eb="3">
      <t>カミスワシ</t>
    </rPh>
    <rPh sb="3" eb="4">
      <t>ショウ</t>
    </rPh>
    <phoneticPr fontId="3"/>
  </si>
  <si>
    <t>城南小</t>
    <rPh sb="0" eb="2">
      <t>ジョウナンシ</t>
    </rPh>
    <rPh sb="2" eb="3">
      <t>ショウ</t>
    </rPh>
    <phoneticPr fontId="3"/>
  </si>
  <si>
    <t>豊田小</t>
    <rPh sb="0" eb="2">
      <t>トヨダシ</t>
    </rPh>
    <rPh sb="2" eb="3">
      <t>ショウ</t>
    </rPh>
    <phoneticPr fontId="3"/>
  </si>
  <si>
    <t>四賀小</t>
    <rPh sb="0" eb="2">
      <t>シガシ</t>
    </rPh>
    <rPh sb="2" eb="3">
      <t>ショウ</t>
    </rPh>
    <phoneticPr fontId="3"/>
  </si>
  <si>
    <t>中洲小</t>
    <rPh sb="0" eb="2">
      <t>ナカスシ</t>
    </rPh>
    <rPh sb="2" eb="3">
      <t>ショウ</t>
    </rPh>
    <phoneticPr fontId="3"/>
  </si>
  <si>
    <t>湖南小</t>
    <rPh sb="0" eb="2">
      <t>コナミシ</t>
    </rPh>
    <rPh sb="2" eb="3">
      <t>ショウ</t>
    </rPh>
    <phoneticPr fontId="3"/>
  </si>
  <si>
    <t>計</t>
    <rPh sb="0" eb="0">
      <t>ケイ</t>
    </rPh>
    <phoneticPr fontId="3"/>
  </si>
  <si>
    <t>中学校</t>
    <rPh sb="0" eb="2">
      <t>チュウガッコウ</t>
    </rPh>
    <phoneticPr fontId="3"/>
  </si>
  <si>
    <t>上諏訪中</t>
    <rPh sb="0" eb="3">
      <t>カミスワチ</t>
    </rPh>
    <rPh sb="3" eb="4">
      <t>チュウ</t>
    </rPh>
    <phoneticPr fontId="3"/>
  </si>
  <si>
    <t>諏訪中</t>
    <rPh sb="0" eb="2">
      <t>スワチ</t>
    </rPh>
    <rPh sb="2" eb="3">
      <t>チュウ</t>
    </rPh>
    <phoneticPr fontId="3"/>
  </si>
  <si>
    <t>諏訪西中</t>
    <rPh sb="0" eb="2">
      <t>スワニ</t>
    </rPh>
    <rPh sb="2" eb="3">
      <t>ニシナ</t>
    </rPh>
    <rPh sb="3" eb="4">
      <t>ナカ</t>
    </rPh>
    <phoneticPr fontId="3"/>
  </si>
  <si>
    <t>諏訪南中</t>
    <rPh sb="0" eb="2">
      <t>スワミ</t>
    </rPh>
    <rPh sb="2" eb="3">
      <t>ミナミチ</t>
    </rPh>
    <rPh sb="3" eb="4">
      <t>チュウ</t>
    </rPh>
    <phoneticPr fontId="3"/>
  </si>
  <si>
    <t>合計</t>
    <rPh sb="0" eb="1">
      <t>ゴウケ</t>
    </rPh>
    <rPh sb="1" eb="2">
      <t>ケイ</t>
    </rPh>
    <phoneticPr fontId="3"/>
  </si>
  <si>
    <t>資料：教育総務課</t>
    <rPh sb="0" eb="2">
      <t>シリョウキ</t>
    </rPh>
    <rPh sb="3" eb="5">
      <t>キョウイクソ</t>
    </rPh>
    <rPh sb="5" eb="7">
      <t>ソウムカ</t>
    </rPh>
    <rPh sb="7" eb="8">
      <t>カ</t>
    </rPh>
    <phoneticPr fontId="3"/>
  </si>
  <si>
    <t>８３．小学校・中学校児童生徒の体位</t>
  </si>
  <si>
    <t>小１年</t>
    <rPh sb="0" eb="1">
      <t>ショウネ</t>
    </rPh>
    <rPh sb="2" eb="3">
      <t>ネン</t>
    </rPh>
    <phoneticPr fontId="3"/>
  </si>
  <si>
    <t>小２年</t>
    <rPh sb="0" eb="1">
      <t>ショウネ</t>
    </rPh>
    <rPh sb="2" eb="3">
      <t>ネン</t>
    </rPh>
    <phoneticPr fontId="3"/>
  </si>
  <si>
    <t>小３年</t>
    <rPh sb="0" eb="1">
      <t>ショウネ</t>
    </rPh>
    <rPh sb="2" eb="3">
      <t>ネン</t>
    </rPh>
    <phoneticPr fontId="3"/>
  </si>
  <si>
    <t>小４年</t>
    <rPh sb="0" eb="1">
      <t>ショウネ</t>
    </rPh>
    <rPh sb="2" eb="3">
      <t>ネン</t>
    </rPh>
    <phoneticPr fontId="3"/>
  </si>
  <si>
    <t>小５年</t>
    <rPh sb="0" eb="1">
      <t>ショウネ</t>
    </rPh>
    <rPh sb="2" eb="3">
      <t>ネン</t>
    </rPh>
    <phoneticPr fontId="3"/>
  </si>
  <si>
    <t>小６年</t>
    <rPh sb="0" eb="1">
      <t>ショウネ</t>
    </rPh>
    <rPh sb="2" eb="3">
      <t>ネン</t>
    </rPh>
    <phoneticPr fontId="3"/>
  </si>
  <si>
    <t>中１年</t>
    <rPh sb="0" eb="1">
      <t>チュウネ</t>
    </rPh>
    <rPh sb="2" eb="3">
      <t>ネン</t>
    </rPh>
    <phoneticPr fontId="3"/>
  </si>
  <si>
    <t>中２年</t>
    <rPh sb="0" eb="1">
      <t>チュウネ</t>
    </rPh>
    <rPh sb="2" eb="3">
      <t>ネン</t>
    </rPh>
    <phoneticPr fontId="3"/>
  </si>
  <si>
    <t>中３年</t>
    <rPh sb="0" eb="1">
      <t>チュウネ</t>
    </rPh>
    <rPh sb="2" eb="3">
      <t>ネン</t>
    </rPh>
    <phoneticPr fontId="3"/>
  </si>
  <si>
    <t>身長　㎝</t>
    <rPh sb="0" eb="2">
      <t>シンチョウ</t>
    </rPh>
    <phoneticPr fontId="3"/>
  </si>
  <si>
    <t>平成21年</t>
    <rPh sb="0" eb="2">
      <t>ヘイセイネ</t>
    </rPh>
    <rPh sb="4" eb="5">
      <t>ネン</t>
    </rPh>
    <phoneticPr fontId="3"/>
  </si>
  <si>
    <t>平成24年</t>
    <rPh sb="0" eb="2">
      <t>ヘイセイネ</t>
    </rPh>
    <rPh sb="4" eb="5">
      <t>ネン</t>
    </rPh>
    <phoneticPr fontId="3"/>
  </si>
  <si>
    <t>令和3年</t>
    <rPh sb="0" eb="2">
      <t>レイワネ</t>
    </rPh>
    <rPh sb="3" eb="4">
      <t>ネン</t>
    </rPh>
    <phoneticPr fontId="3"/>
  </si>
  <si>
    <t>体重　㎏</t>
  </si>
  <si>
    <t>座高　㎝</t>
  </si>
  <si>
    <t>－</t>
  </si>
  <si>
    <t>※座高は平成２８年より測定を行なっていないため数値なし。</t>
    <rPh sb="1" eb="3">
      <t>ザコウヘ</t>
    </rPh>
    <rPh sb="4" eb="6">
      <t>ヘイセイネ</t>
    </rPh>
    <rPh sb="8" eb="9">
      <t>ネンソ</t>
    </rPh>
    <rPh sb="11" eb="13">
      <t>ソクテイオ</t>
    </rPh>
    <rPh sb="14" eb="15">
      <t>オコス</t>
    </rPh>
    <rPh sb="23" eb="25">
      <t>スウチ</t>
    </rPh>
    <phoneticPr fontId="3"/>
  </si>
  <si>
    <t>資料：教育総務課</t>
    <rPh sb="0" eb="2">
      <t>シリョウキ</t>
    </rPh>
    <rPh sb="3" eb="5">
      <t>キョウイクソ</t>
    </rPh>
    <rPh sb="5" eb="8">
      <t>ソウムカ</t>
    </rPh>
    <phoneticPr fontId="3"/>
  </si>
  <si>
    <t>８４．放送大学長野学習センター職業別学生数（１）</t>
    <rPh sb="3" eb="5">
      <t>ホウソウダ</t>
    </rPh>
    <rPh sb="5" eb="7">
      <t>ダイガクナ</t>
    </rPh>
    <rPh sb="7" eb="9">
      <t>ナガノガ</t>
    </rPh>
    <rPh sb="9" eb="11">
      <t>ガクシュウシ</t>
    </rPh>
    <rPh sb="15" eb="17">
      <t>ショクギョウベ</t>
    </rPh>
    <rPh sb="17" eb="18">
      <t>ベツガ</t>
    </rPh>
    <rPh sb="18" eb="21">
      <t>ガクセイスウ</t>
    </rPh>
    <phoneticPr fontId="3"/>
  </si>
  <si>
    <t>（単位：人）</t>
    <rPh sb="1" eb="3">
      <t>タンイニ</t>
    </rPh>
    <rPh sb="4" eb="5">
      <t>ニン</t>
    </rPh>
    <phoneticPr fontId="3"/>
  </si>
  <si>
    <t>年度・学期</t>
    <rPh sb="0" eb="2">
      <t>ネンドガ</t>
    </rPh>
    <rPh sb="3" eb="5">
      <t>ガッキ</t>
    </rPh>
    <phoneticPr fontId="3"/>
  </si>
  <si>
    <t>総　数</t>
    <rPh sb="0" eb="1">
      <t>フサカ</t>
    </rPh>
    <rPh sb="2" eb="3">
      <t>カズ</t>
    </rPh>
    <phoneticPr fontId="3"/>
  </si>
  <si>
    <t>教　員</t>
    <rPh sb="0" eb="1">
      <t>キョウイ</t>
    </rPh>
    <rPh sb="2" eb="3">
      <t>イン</t>
    </rPh>
    <phoneticPr fontId="3"/>
  </si>
  <si>
    <t>公務員</t>
    <rPh sb="0" eb="2">
      <t>コウムイン</t>
    </rPh>
    <phoneticPr fontId="3"/>
  </si>
  <si>
    <t>会社・
銀行員等</t>
    <rPh sb="0" eb="2">
      <t>カイシャギ</t>
    </rPh>
    <rPh sb="4" eb="7">
      <t>ギンコウイント</t>
    </rPh>
    <rPh sb="7" eb="8">
      <t>トウ</t>
    </rPh>
    <phoneticPr fontId="3"/>
  </si>
  <si>
    <t>個人営業
自由業</t>
    <rPh sb="0" eb="2">
      <t>コジンエ</t>
    </rPh>
    <rPh sb="2" eb="4">
      <t>エイギョウジ</t>
    </rPh>
    <rPh sb="5" eb="8">
      <t>ジユウギョウ</t>
    </rPh>
    <phoneticPr fontId="3"/>
  </si>
  <si>
    <t>農業等</t>
    <rPh sb="0" eb="2">
      <t>ノウギョウト</t>
    </rPh>
    <rPh sb="2" eb="3">
      <t>トウ</t>
    </rPh>
    <phoneticPr fontId="3"/>
  </si>
  <si>
    <t>他大学
の学生</t>
    <rPh sb="0" eb="3">
      <t>タダイガクガ</t>
    </rPh>
    <rPh sb="5" eb="7">
      <t>ガクセイ</t>
    </rPh>
    <phoneticPr fontId="3"/>
  </si>
  <si>
    <t>アルバイト
パート</t>
  </si>
  <si>
    <t>看護師等</t>
    <rPh sb="0" eb="2">
      <t>カンゴシ</t>
    </rPh>
    <rPh sb="2" eb="4">
      <t>シトウ</t>
    </rPh>
    <phoneticPr fontId="3"/>
  </si>
  <si>
    <t>無職（主
婦を含む）</t>
    <rPh sb="0" eb="1">
      <t>ムシ</t>
    </rPh>
    <rPh sb="1" eb="2">
      <t>ショクオ</t>
    </rPh>
    <rPh sb="3" eb="4">
      <t>オモフ</t>
    </rPh>
    <rPh sb="5" eb="6">
      <t>フフ</t>
    </rPh>
    <rPh sb="7" eb="8">
      <t>フク</t>
    </rPh>
    <phoneticPr fontId="3"/>
  </si>
  <si>
    <t>１学期</t>
    <rPh sb="1" eb="3">
      <t>ガッキ</t>
    </rPh>
    <phoneticPr fontId="3"/>
  </si>
  <si>
    <t>２学期</t>
    <rPh sb="1" eb="3">
      <t>ガッキ</t>
    </rPh>
    <phoneticPr fontId="3"/>
  </si>
  <si>
    <t>資料：放送大学長野学習センター</t>
    <rPh sb="0" eb="2">
      <t>シリョウホ</t>
    </rPh>
    <rPh sb="3" eb="5">
      <t>ホウソウダ</t>
    </rPh>
    <rPh sb="5" eb="7">
      <t>ダイガクナ</t>
    </rPh>
    <rPh sb="7" eb="9">
      <t>ナガノガ</t>
    </rPh>
    <rPh sb="9" eb="11">
      <t>ガクシュウ</t>
    </rPh>
    <phoneticPr fontId="3"/>
  </si>
  <si>
    <t>８４．放送大学長野学習センター年齢別学生数（２）</t>
    <rPh sb="3" eb="5">
      <t>ホウソウダ</t>
    </rPh>
    <rPh sb="5" eb="7">
      <t>ダイガクナ</t>
    </rPh>
    <rPh sb="7" eb="9">
      <t>ナガノガ</t>
    </rPh>
    <rPh sb="9" eb="11">
      <t>ガクシュウネ</t>
    </rPh>
    <rPh sb="15" eb="17">
      <t>ネンレイベ</t>
    </rPh>
    <rPh sb="17" eb="18">
      <t>ベツガ</t>
    </rPh>
    <rPh sb="18" eb="21">
      <t>ガクセイスウ</t>
    </rPh>
    <phoneticPr fontId="3"/>
  </si>
  <si>
    <t>総 数</t>
    <rPh sb="0" eb="1">
      <t>フサカ</t>
    </rPh>
    <rPh sb="2" eb="3">
      <t>カズ</t>
    </rPh>
    <phoneticPr fontId="3"/>
  </si>
  <si>
    <t>18～
19歳</t>
  </si>
  <si>
    <t>20～
24歳</t>
  </si>
  <si>
    <t>25～
29歳</t>
  </si>
  <si>
    <t>30～
34歳</t>
  </si>
  <si>
    <t>35～
39歳</t>
  </si>
  <si>
    <t>40～
44歳</t>
  </si>
  <si>
    <t>45～
49歳</t>
  </si>
  <si>
    <t>50～
54歳</t>
  </si>
  <si>
    <t>55～
59歳</t>
  </si>
  <si>
    <t>60歳
以上</t>
    <rPh sb="4" eb="6">
      <t>イジョウ</t>
    </rPh>
    <phoneticPr fontId="3"/>
  </si>
  <si>
    <t>※18～19歳には18歳未満含む。</t>
    <rPh sb="6" eb="7">
      <t>サイサ</t>
    </rPh>
    <rPh sb="11" eb="12">
      <t>サイミ</t>
    </rPh>
    <rPh sb="12" eb="14">
      <t>ミマンフ</t>
    </rPh>
    <rPh sb="14" eb="15">
      <t>フク</t>
    </rPh>
    <phoneticPr fontId="3"/>
  </si>
  <si>
    <t>８４．放送大学長野学習センター履修別学生数（３）</t>
    <rPh sb="3" eb="5">
      <t>ホウソウダ</t>
    </rPh>
    <rPh sb="5" eb="7">
      <t>ダイガクナ</t>
    </rPh>
    <rPh sb="7" eb="9">
      <t>ナガノガ</t>
    </rPh>
    <rPh sb="9" eb="11">
      <t>ガクシュウリ</t>
    </rPh>
    <rPh sb="15" eb="17">
      <t>リシュウベ</t>
    </rPh>
    <rPh sb="17" eb="18">
      <t>ベツガ</t>
    </rPh>
    <rPh sb="18" eb="21">
      <t>ガクセイスウ</t>
    </rPh>
    <phoneticPr fontId="3"/>
  </si>
  <si>
    <t>全　科
履修生</t>
    <rPh sb="0" eb="1">
      <t>ゼンカ</t>
    </rPh>
    <rPh sb="2" eb="3">
      <t>カリ</t>
    </rPh>
    <rPh sb="4" eb="7">
      <t>リシュウセイ</t>
    </rPh>
    <phoneticPr fontId="3"/>
  </si>
  <si>
    <t>選　科
履修生</t>
    <rPh sb="0" eb="1">
      <t>センカ</t>
    </rPh>
    <rPh sb="2" eb="3">
      <t>カリ</t>
    </rPh>
    <rPh sb="4" eb="7">
      <t>リシュウセイ</t>
    </rPh>
    <phoneticPr fontId="3"/>
  </si>
  <si>
    <t>科　目
履修生</t>
    <rPh sb="0" eb="1">
      <t>カメ</t>
    </rPh>
    <rPh sb="2" eb="3">
      <t>メリ</t>
    </rPh>
    <rPh sb="4" eb="7">
      <t>リシュウセイ</t>
    </rPh>
    <phoneticPr fontId="3"/>
  </si>
  <si>
    <t>特　別
聴講生</t>
    <rPh sb="0" eb="1">
      <t>トクベ</t>
    </rPh>
    <rPh sb="2" eb="3">
      <t>ベツチ</t>
    </rPh>
    <rPh sb="4" eb="7">
      <t>チョウコウセイ</t>
    </rPh>
    <phoneticPr fontId="3"/>
  </si>
  <si>
    <t>大学院博
士全科生</t>
    <rPh sb="0" eb="3">
      <t>ダイガクインハ</t>
    </rPh>
    <rPh sb="3" eb="4">
      <t>ハクシ</t>
    </rPh>
    <rPh sb="5" eb="9">
      <t>シゼンカセイ</t>
    </rPh>
    <phoneticPr fontId="3"/>
  </si>
  <si>
    <t>大学院修
士全科生</t>
    <rPh sb="0" eb="3">
      <t>ダイガクインオ</t>
    </rPh>
    <rPh sb="3" eb="4">
      <t>オサムシ</t>
    </rPh>
    <rPh sb="5" eb="9">
      <t>シゼンカセイ</t>
    </rPh>
    <phoneticPr fontId="3"/>
  </si>
  <si>
    <t>修　士
科目生</t>
    <rPh sb="0" eb="1">
      <t>オサムシ</t>
    </rPh>
    <rPh sb="2" eb="3">
      <t>シカ</t>
    </rPh>
    <rPh sb="4" eb="6">
      <t>カモクセ</t>
    </rPh>
    <rPh sb="6" eb="7">
      <t>セイ</t>
    </rPh>
    <phoneticPr fontId="3"/>
  </si>
  <si>
    <t>修　士
選科生</t>
    <rPh sb="0" eb="1">
      <t>オサムシ</t>
    </rPh>
    <rPh sb="2" eb="3">
      <t>シセ</t>
    </rPh>
    <rPh sb="4" eb="6">
      <t>センカセ</t>
    </rPh>
    <rPh sb="6" eb="7">
      <t>セイ</t>
    </rPh>
    <phoneticPr fontId="3"/>
  </si>
  <si>
    <t>特別聴講
生(修士)</t>
    <rPh sb="0" eb="2">
      <t>トクベツチ</t>
    </rPh>
    <rPh sb="2" eb="4">
      <t>チョウコウナ</t>
    </rPh>
    <rPh sb="5" eb="6">
      <t>ナマシ</t>
    </rPh>
    <rPh sb="7" eb="9">
      <t>シュウシ</t>
    </rPh>
    <phoneticPr fontId="3"/>
  </si>
  <si>
    <t>８４．放送大学長野学習センター最終学校別学生数（４）</t>
    <rPh sb="3" eb="5">
      <t>ホウソウダ</t>
    </rPh>
    <rPh sb="5" eb="7">
      <t>ダイガクナ</t>
    </rPh>
    <rPh sb="7" eb="9">
      <t>ナガノガ</t>
    </rPh>
    <rPh sb="9" eb="11">
      <t>ガクシュウサ</t>
    </rPh>
    <rPh sb="15" eb="17">
      <t>サイシュウガ</t>
    </rPh>
    <rPh sb="17" eb="19">
      <t>ガッコウベ</t>
    </rPh>
    <rPh sb="19" eb="20">
      <t>ベツガ</t>
    </rPh>
    <rPh sb="20" eb="23">
      <t>ガクセイスウ</t>
    </rPh>
    <phoneticPr fontId="3"/>
  </si>
  <si>
    <t>総　　数</t>
    <rPh sb="0" eb="1">
      <t>フサカ</t>
    </rPh>
    <rPh sb="3" eb="4">
      <t>カズ</t>
    </rPh>
    <phoneticPr fontId="3"/>
  </si>
  <si>
    <t>小・中・高小</t>
    <rPh sb="0" eb="1">
      <t>ショウチ</t>
    </rPh>
    <rPh sb="2" eb="3">
      <t>チュウコ</t>
    </rPh>
    <rPh sb="4" eb="5">
      <t>コウシ</t>
    </rPh>
    <rPh sb="5" eb="6">
      <t>ショウ</t>
    </rPh>
    <phoneticPr fontId="3"/>
  </si>
  <si>
    <t>旧青年学校</t>
    <rPh sb="0" eb="3">
      <t>キュウセイネンガ</t>
    </rPh>
    <rPh sb="3" eb="5">
      <t>ガッコウ</t>
    </rPh>
    <phoneticPr fontId="3"/>
  </si>
  <si>
    <t>高校・旧中</t>
    <rPh sb="0" eb="2">
      <t>コウコウキ</t>
    </rPh>
    <rPh sb="3" eb="4">
      <t>キュウチ</t>
    </rPh>
    <rPh sb="4" eb="5">
      <t>チュウ</t>
    </rPh>
    <phoneticPr fontId="3"/>
  </si>
  <si>
    <t>短大・高専</t>
    <rPh sb="0" eb="2">
      <t>タンダイコ</t>
    </rPh>
    <rPh sb="3" eb="5">
      <t>コウセン</t>
    </rPh>
    <phoneticPr fontId="3"/>
  </si>
  <si>
    <t>大学・大学院</t>
    <rPh sb="0" eb="2">
      <t>ダイガクダ</t>
    </rPh>
    <rPh sb="3" eb="6">
      <t>ダイガクイン</t>
    </rPh>
    <phoneticPr fontId="3"/>
  </si>
  <si>
    <t>８４．放送大学長野学習センター市町村別学生数（５）</t>
    <rPh sb="3" eb="5">
      <t>ホウソウダ</t>
    </rPh>
    <rPh sb="5" eb="7">
      <t>ダイガクナ</t>
    </rPh>
    <rPh sb="7" eb="9">
      <t>ナガノガ</t>
    </rPh>
    <rPh sb="9" eb="11">
      <t>ガクシュウシ</t>
    </rPh>
    <rPh sb="15" eb="18">
      <t>シチョウソンベ</t>
    </rPh>
    <rPh sb="18" eb="19">
      <t>ベツガ</t>
    </rPh>
    <rPh sb="19" eb="22">
      <t>ガクセイスウ</t>
    </rPh>
    <phoneticPr fontId="3"/>
  </si>
  <si>
    <t>下諏訪</t>
    <rPh sb="0" eb="2">
      <t>シモスワ</t>
    </rPh>
    <phoneticPr fontId="3"/>
  </si>
  <si>
    <t>富士見</t>
    <rPh sb="0" eb="2">
      <t>フジミ</t>
    </rPh>
    <phoneticPr fontId="3"/>
  </si>
  <si>
    <t>原　村</t>
    <rPh sb="0" eb="1">
      <t>ハラム</t>
    </rPh>
    <rPh sb="2" eb="3">
      <t>ムラ</t>
    </rPh>
    <phoneticPr fontId="3"/>
  </si>
  <si>
    <t>８５．図書館の蔵書数</t>
    <rPh sb="3" eb="6">
      <t>トショカンゾ</t>
    </rPh>
    <rPh sb="7" eb="9">
      <t>ゾウショス</t>
    </rPh>
    <rPh sb="9" eb="10">
      <t>スウ</t>
    </rPh>
    <phoneticPr fontId="3"/>
  </si>
  <si>
    <t>（令和5年3月31日）</t>
    <rPh sb="1" eb="2">
      <t>レイカ</t>
    </rPh>
    <rPh sb="2" eb="3">
      <t>カズネ</t>
    </rPh>
    <rPh sb="4" eb="5">
      <t>ネンヘ</t>
    </rPh>
    <rPh sb="5" eb="6">
      <t>ヘイネンガ</t>
    </rPh>
    <rPh sb="6" eb="7">
      <t>ガツニ</t>
    </rPh>
    <rPh sb="9" eb="10">
      <t>ニチ</t>
    </rPh>
    <phoneticPr fontId="3"/>
  </si>
  <si>
    <t>分　　　　類</t>
    <rPh sb="0" eb="1">
      <t>ブンタ</t>
    </rPh>
    <rPh sb="5" eb="6">
      <t>タグイ</t>
    </rPh>
    <phoneticPr fontId="3"/>
  </si>
  <si>
    <t>蔵書数（冊）</t>
    <rPh sb="0" eb="2">
      <t>ゾウショス</t>
    </rPh>
    <rPh sb="2" eb="3">
      <t>スウサ</t>
    </rPh>
    <rPh sb="4" eb="5">
      <t>サツ</t>
    </rPh>
    <phoneticPr fontId="3"/>
  </si>
  <si>
    <t>構成比（％）</t>
    <rPh sb="0" eb="3">
      <t>コウセイヒ</t>
    </rPh>
    <phoneticPr fontId="3"/>
  </si>
  <si>
    <t>総　　記</t>
    <rPh sb="0" eb="1">
      <t>フサキ</t>
    </rPh>
    <rPh sb="3" eb="4">
      <t>キ</t>
    </rPh>
    <phoneticPr fontId="3"/>
  </si>
  <si>
    <t>哲　　学</t>
    <rPh sb="0" eb="1">
      <t>テツガ</t>
    </rPh>
    <rPh sb="3" eb="4">
      <t>ガク</t>
    </rPh>
    <phoneticPr fontId="3"/>
  </si>
  <si>
    <t>歴　　史</t>
    <rPh sb="0" eb="1">
      <t>レキシ</t>
    </rPh>
    <rPh sb="3" eb="4">
      <t>シ</t>
    </rPh>
    <phoneticPr fontId="3"/>
  </si>
  <si>
    <t>社会科学</t>
    <rPh sb="0" eb="2">
      <t>シャカイカ</t>
    </rPh>
    <rPh sb="2" eb="4">
      <t>カガク</t>
    </rPh>
    <phoneticPr fontId="3"/>
  </si>
  <si>
    <t>自然科学</t>
    <rPh sb="0" eb="2">
      <t>シゼンカ</t>
    </rPh>
    <rPh sb="2" eb="4">
      <t>カガク</t>
    </rPh>
    <phoneticPr fontId="3"/>
  </si>
  <si>
    <t>技　　術</t>
    <rPh sb="0" eb="1">
      <t>ワザジ</t>
    </rPh>
    <rPh sb="3" eb="4">
      <t>ジュツ</t>
    </rPh>
    <phoneticPr fontId="3"/>
  </si>
  <si>
    <t>産　　業</t>
    <rPh sb="0" eb="1">
      <t>サンギ</t>
    </rPh>
    <rPh sb="3" eb="4">
      <t>ギョウ</t>
    </rPh>
    <phoneticPr fontId="3"/>
  </si>
  <si>
    <t>芸　　術</t>
    <rPh sb="0" eb="1">
      <t>ゲイジ</t>
    </rPh>
    <rPh sb="3" eb="4">
      <t>ジュツ</t>
    </rPh>
    <phoneticPr fontId="3"/>
  </si>
  <si>
    <t>言　　語</t>
    <rPh sb="0" eb="1">
      <t>ゲンゴ</t>
    </rPh>
    <rPh sb="3" eb="4">
      <t>ゴ</t>
    </rPh>
    <phoneticPr fontId="3"/>
  </si>
  <si>
    <t>文　　学</t>
    <rPh sb="0" eb="1">
      <t>ブンガ</t>
    </rPh>
    <rPh sb="3" eb="4">
      <t>ガク</t>
    </rPh>
    <phoneticPr fontId="3"/>
  </si>
  <si>
    <t>そ の 他</t>
    <rPh sb="4" eb="5">
      <t>タ</t>
    </rPh>
    <phoneticPr fontId="3"/>
  </si>
  <si>
    <t>(児童青少年　　　　48,458冊)</t>
  </si>
  <si>
    <t>資料：図書館</t>
    <rPh sb="0" eb="2">
      <t>シリョウト</t>
    </rPh>
    <rPh sb="3" eb="6">
      <t>トショカン</t>
    </rPh>
    <phoneticPr fontId="3"/>
  </si>
  <si>
    <t>８６．信州風樹文庫の蔵書数</t>
    <rPh sb="3" eb="5">
      <t>シンシュウフ</t>
    </rPh>
    <rPh sb="5" eb="7">
      <t>フウジュブ</t>
    </rPh>
    <rPh sb="7" eb="9">
      <t>ブンコゾ</t>
    </rPh>
    <rPh sb="10" eb="12">
      <t>ゾウショス</t>
    </rPh>
    <rPh sb="12" eb="13">
      <t>スウ</t>
    </rPh>
    <phoneticPr fontId="3"/>
  </si>
  <si>
    <t>（令和5年3月31日）</t>
    <rPh sb="1" eb="3">
      <t>レイワネ</t>
    </rPh>
    <rPh sb="4" eb="5">
      <t>ネンガ</t>
    </rPh>
    <rPh sb="6" eb="7">
      <t>ガツニ</t>
    </rPh>
    <rPh sb="9" eb="10">
      <t>ニチ</t>
    </rPh>
    <phoneticPr fontId="3"/>
  </si>
  <si>
    <t>分　　類</t>
    <rPh sb="0" eb="1">
      <t>ブンタ</t>
    </rPh>
    <rPh sb="3" eb="4">
      <t>タグイ</t>
    </rPh>
    <phoneticPr fontId="3"/>
  </si>
  <si>
    <t>　(児童青少年　6,927冊)</t>
  </si>
  <si>
    <t>資料：信州風樹文庫</t>
    <rPh sb="0" eb="2">
      <t>シリョウシ</t>
    </rPh>
    <rPh sb="3" eb="5">
      <t>シンシュウフ</t>
    </rPh>
    <rPh sb="5" eb="7">
      <t>フウジュブ</t>
    </rPh>
    <rPh sb="7" eb="9">
      <t>ブンコ</t>
    </rPh>
    <phoneticPr fontId="3"/>
  </si>
  <si>
    <t>８７．図書館利用状況</t>
    <rPh sb="3" eb="6">
      <t>トショカンリ</t>
    </rPh>
    <rPh sb="6" eb="8">
      <t>リヨウジ</t>
    </rPh>
    <rPh sb="8" eb="10">
      <t>ジョウキョウ</t>
    </rPh>
    <phoneticPr fontId="3"/>
  </si>
  <si>
    <t>年　度　別</t>
    <rPh sb="0" eb="1">
      <t>トシド</t>
    </rPh>
    <rPh sb="2" eb="3">
      <t>ドベ</t>
    </rPh>
    <rPh sb="4" eb="5">
      <t>ベツ</t>
    </rPh>
    <phoneticPr fontId="3"/>
  </si>
  <si>
    <t>開館日数（日）</t>
    <rPh sb="0" eb="2">
      <t>カイカンニ</t>
    </rPh>
    <rPh sb="2" eb="4">
      <t>ニッスウ</t>
    </rPh>
    <rPh sb="5" eb="6">
      <t>ニチ</t>
    </rPh>
    <phoneticPr fontId="3"/>
  </si>
  <si>
    <t>貸出冊数（冊）</t>
    <rPh sb="0" eb="2">
      <t>カシダシサ</t>
    </rPh>
    <rPh sb="2" eb="4">
      <t>サツスウサ</t>
    </rPh>
    <rPh sb="5" eb="6">
      <t>サツ</t>
    </rPh>
    <phoneticPr fontId="3"/>
  </si>
  <si>
    <t>令和元年度</t>
    <rPh sb="0" eb="1">
      <t>レイカ</t>
    </rPh>
    <rPh sb="1" eb="2">
      <t>カズガ</t>
    </rPh>
    <rPh sb="2" eb="4">
      <t>ガンネンド</t>
    </rPh>
    <rPh sb="4" eb="5">
      <t>ド</t>
    </rPh>
    <phoneticPr fontId="3"/>
  </si>
  <si>
    <t>令和2年度</t>
    <rPh sb="0" eb="1">
      <t>レイカ</t>
    </rPh>
    <rPh sb="1" eb="2">
      <t>カズネ</t>
    </rPh>
    <rPh sb="3" eb="5">
      <t>ネンドド</t>
    </rPh>
    <rPh sb="4" eb="5">
      <t>ド</t>
    </rPh>
    <phoneticPr fontId="3"/>
  </si>
  <si>
    <t>令和3年度</t>
    <rPh sb="0" eb="1">
      <t>レイカ</t>
    </rPh>
    <rPh sb="1" eb="2">
      <t>カズネ</t>
    </rPh>
    <rPh sb="3" eb="5">
      <t>ネンドド</t>
    </rPh>
    <rPh sb="4" eb="5">
      <t>ド</t>
    </rPh>
    <phoneticPr fontId="3"/>
  </si>
  <si>
    <t>令和4年度</t>
    <rPh sb="0" eb="1">
      <t>レイカ</t>
    </rPh>
    <rPh sb="1" eb="2">
      <t>カズネ</t>
    </rPh>
    <rPh sb="3" eb="5">
      <t>ネンドド</t>
    </rPh>
    <rPh sb="4" eb="5">
      <t>ド</t>
    </rPh>
    <phoneticPr fontId="3"/>
  </si>
  <si>
    <t>８８．信州風樹文庫利用状況</t>
    <rPh sb="3" eb="5">
      <t>シンシュウフ</t>
    </rPh>
    <rPh sb="5" eb="7">
      <t>フウジュブ</t>
    </rPh>
    <rPh sb="7" eb="9">
      <t>ブンコリ</t>
    </rPh>
    <rPh sb="9" eb="11">
      <t>リヨウジ</t>
    </rPh>
    <rPh sb="11" eb="13">
      <t>ジョウキョウ</t>
    </rPh>
    <phoneticPr fontId="3"/>
  </si>
  <si>
    <t>貸出人員（人）</t>
    <rPh sb="0" eb="2">
      <t>カシダシジ</t>
    </rPh>
    <rPh sb="2" eb="3">
      <t>ジンイ</t>
    </rPh>
    <rPh sb="3" eb="4">
      <t>インニ</t>
    </rPh>
    <rPh sb="5" eb="6">
      <t>ニン</t>
    </rPh>
    <phoneticPr fontId="3"/>
  </si>
  <si>
    <t>８９．諏訪市美術館利用状況</t>
    <rPh sb="3" eb="6">
      <t>スワシビ</t>
    </rPh>
    <rPh sb="6" eb="9">
      <t>ビジュツカンリ</t>
    </rPh>
    <rPh sb="9" eb="11">
      <t>リヨウジ</t>
    </rPh>
    <rPh sb="11" eb="13">
      <t>ジョウキョウ</t>
    </rPh>
    <phoneticPr fontId="3"/>
  </si>
  <si>
    <t>おとな</t>
  </si>
  <si>
    <t>小中学生</t>
    <rPh sb="0" eb="3">
      <t>ショウチュウガクセイ</t>
    </rPh>
    <phoneticPr fontId="3"/>
  </si>
  <si>
    <t>資料：諏訪市
美術館</t>
    <rPh sb="0" eb="2">
      <t>シリョウス</t>
    </rPh>
    <rPh sb="3" eb="6">
      <t>スワシビ</t>
    </rPh>
    <rPh sb="7" eb="10">
      <t>ビジュツカン</t>
    </rPh>
    <phoneticPr fontId="3"/>
  </si>
  <si>
    <t>９０．原田泰治美術館利用状況</t>
    <rPh sb="3" eb="5">
      <t>ハラダタ</t>
    </rPh>
    <rPh sb="5" eb="7">
      <t>タイジビ</t>
    </rPh>
    <rPh sb="7" eb="10">
      <t>ビジュツカンリ</t>
    </rPh>
    <rPh sb="10" eb="12">
      <t>リヨウジ</t>
    </rPh>
    <rPh sb="12" eb="14">
      <t>ジョウキョウ</t>
    </rPh>
    <phoneticPr fontId="3"/>
  </si>
  <si>
    <t>年　　度</t>
    <rPh sb="0" eb="1">
      <t>トシド</t>
    </rPh>
    <rPh sb="3" eb="4">
      <t>ド</t>
    </rPh>
    <phoneticPr fontId="3"/>
  </si>
  <si>
    <t>有　　料</t>
    <rPh sb="0" eb="1">
      <t>ユウリ</t>
    </rPh>
    <rPh sb="3" eb="4">
      <t>リョウ</t>
    </rPh>
    <phoneticPr fontId="3"/>
  </si>
  <si>
    <t>高校生以下</t>
    <rPh sb="0" eb="3">
      <t>コウコウセイイ</t>
    </rPh>
    <rPh sb="3" eb="5">
      <t>イカ</t>
    </rPh>
    <phoneticPr fontId="3"/>
  </si>
  <si>
    <t>平成25年度</t>
    <rPh sb="0" eb="2">
      <t>ヘイセイ</t>
    </rPh>
    <phoneticPr fontId="3"/>
  </si>
  <si>
    <t>平成26年度</t>
    <rPh sb="0" eb="2">
      <t>ヘイセイ</t>
    </rPh>
    <phoneticPr fontId="3"/>
  </si>
  <si>
    <t>平成27年度</t>
    <rPh sb="0" eb="2">
      <t>ヘイセイ</t>
    </rPh>
    <phoneticPr fontId="3"/>
  </si>
  <si>
    <t>平成28年度</t>
    <rPh sb="0" eb="2">
      <t>ヘイセイ</t>
    </rPh>
    <phoneticPr fontId="3"/>
  </si>
  <si>
    <t>平成29年度</t>
    <rPh sb="0" eb="2">
      <t>ヘイセイ</t>
    </rPh>
    <phoneticPr fontId="3"/>
  </si>
  <si>
    <t>平成30年度</t>
    <rPh sb="0" eb="2">
      <t>ヘイセイ</t>
    </rPh>
    <phoneticPr fontId="3"/>
  </si>
  <si>
    <t>令和元年度</t>
    <rPh sb="0" eb="1">
      <t>レイカ</t>
    </rPh>
    <rPh sb="1" eb="2">
      <t>カズ</t>
    </rPh>
    <phoneticPr fontId="3"/>
  </si>
  <si>
    <t>令和2年度</t>
    <rPh sb="0" eb="1">
      <t>レイカ</t>
    </rPh>
    <rPh sb="1" eb="2">
      <t>カズ</t>
    </rPh>
    <phoneticPr fontId="3"/>
  </si>
  <si>
    <t>令和3年度</t>
    <rPh sb="0" eb="1">
      <t>レイカ</t>
    </rPh>
    <rPh sb="1" eb="2">
      <t>カズ</t>
    </rPh>
    <phoneticPr fontId="3"/>
  </si>
  <si>
    <t>令和4年度</t>
    <rPh sb="0" eb="1">
      <t>レイカ</t>
    </rPh>
    <rPh sb="1" eb="2">
      <t>カズ</t>
    </rPh>
    <phoneticPr fontId="3"/>
  </si>
  <si>
    <t>資料：原田泰治美術館</t>
    <rPh sb="0" eb="2">
      <t>シリョウハ</t>
    </rPh>
    <rPh sb="3" eb="5">
      <t>ハラダタ</t>
    </rPh>
    <rPh sb="5" eb="7">
      <t>タイジビ</t>
    </rPh>
    <rPh sb="7" eb="10">
      <t>ビジュツカン</t>
    </rPh>
    <phoneticPr fontId="3"/>
  </si>
  <si>
    <t>９１．駅前市民会館利用状況</t>
    <rPh sb="3" eb="5">
      <t>エキマエシ</t>
    </rPh>
    <rPh sb="5" eb="7">
      <t>シミンカ</t>
    </rPh>
    <rPh sb="7" eb="9">
      <t>カイカンリ</t>
    </rPh>
    <rPh sb="9" eb="11">
      <t>リヨウジ</t>
    </rPh>
    <rPh sb="11" eb="13">
      <t>ジョウキョウ</t>
    </rPh>
    <phoneticPr fontId="3"/>
  </si>
  <si>
    <t>減　　免</t>
    <rPh sb="0" eb="1">
      <t>ゲンメ</t>
    </rPh>
    <rPh sb="3" eb="4">
      <t>メン</t>
    </rPh>
    <phoneticPr fontId="3"/>
  </si>
  <si>
    <t>利用回数</t>
    <rPh sb="0" eb="2">
      <t>リヨウカ</t>
    </rPh>
    <rPh sb="2" eb="4">
      <t>カイスウ</t>
    </rPh>
    <phoneticPr fontId="3"/>
  </si>
  <si>
    <t>利用人員</t>
    <rPh sb="0" eb="2">
      <t>リヨウジ</t>
    </rPh>
    <rPh sb="2" eb="3">
      <t>ジンイ</t>
    </rPh>
    <rPh sb="3" eb="4">
      <t>イン</t>
    </rPh>
    <phoneticPr fontId="3"/>
  </si>
  <si>
    <t>平成22年度</t>
    <rPh sb="0" eb="2">
      <t>ヘイセイネ</t>
    </rPh>
    <phoneticPr fontId="3"/>
  </si>
  <si>
    <t>平成23年度</t>
    <rPh sb="0" eb="2">
      <t>ヘイセイネ</t>
    </rPh>
    <phoneticPr fontId="3"/>
  </si>
  <si>
    <t>平成24年度</t>
    <rPh sb="0" eb="2">
      <t>ヘイセイネ</t>
    </rPh>
    <phoneticPr fontId="3"/>
  </si>
  <si>
    <t>※平成26年度末閉館</t>
    <rPh sb="1" eb="3">
      <t>ヘイセイネ</t>
    </rPh>
    <rPh sb="5" eb="6">
      <t>ネンド</t>
    </rPh>
    <rPh sb="6" eb="7">
      <t>ドマ</t>
    </rPh>
    <rPh sb="7" eb="8">
      <t>マツヘ</t>
    </rPh>
    <rPh sb="8" eb="10">
      <t>ヘイカン</t>
    </rPh>
    <phoneticPr fontId="3"/>
  </si>
  <si>
    <t>資料：駅前市民会館</t>
    <rPh sb="0" eb="2">
      <t>シリョウエ</t>
    </rPh>
    <rPh sb="3" eb="5">
      <t>エキマエシ</t>
    </rPh>
    <rPh sb="5" eb="7">
      <t>シミンカ</t>
    </rPh>
    <rPh sb="7" eb="9">
      <t>カイカン</t>
    </rPh>
    <phoneticPr fontId="3"/>
  </si>
  <si>
    <t>※貸館業務は平成26年9月で終了</t>
    <rPh sb="1" eb="3">
      <t>カシカンギ</t>
    </rPh>
    <rPh sb="3" eb="5">
      <t>ギョウムヘ</t>
    </rPh>
    <rPh sb="6" eb="8">
      <t>ヘイセイネ</t>
    </rPh>
    <rPh sb="10" eb="11">
      <t>ネンガ</t>
    </rPh>
    <rPh sb="12" eb="13">
      <t>ガツシ</t>
    </rPh>
    <rPh sb="14" eb="16">
      <t>シュウリョウ</t>
    </rPh>
    <phoneticPr fontId="3"/>
  </si>
  <si>
    <t>９２．駅前交流テラスすわっチャオ利用状況</t>
    <rPh sb="3" eb="5">
      <t>エキマエコ</t>
    </rPh>
    <rPh sb="5" eb="7">
      <t>コウリュウリ</t>
    </rPh>
    <rPh sb="16" eb="18">
      <t>リヨウジ</t>
    </rPh>
    <rPh sb="18" eb="20">
      <t>ジョウキョウ</t>
    </rPh>
    <phoneticPr fontId="3"/>
  </si>
  <si>
    <t>利用回数
(回)</t>
    <rPh sb="0" eb="2">
      <t>リヨウカ</t>
    </rPh>
    <rPh sb="2" eb="4">
      <t>カイスウ</t>
    </rPh>
    <rPh sb="6" eb="7">
      <t>カイ</t>
    </rPh>
    <phoneticPr fontId="3"/>
  </si>
  <si>
    <t>利用人員
(人)</t>
    <rPh sb="0" eb="2">
      <t>リヨウジ</t>
    </rPh>
    <rPh sb="2" eb="3">
      <t>ジンイ</t>
    </rPh>
    <rPh sb="3" eb="4">
      <t>イン</t>
    </rPh>
    <rPh sb="6" eb="7">
      <t>ニン</t>
    </rPh>
    <phoneticPr fontId="3"/>
  </si>
  <si>
    <t>資料：すわっチャオ</t>
    <rPh sb="0" eb="2">
      <t>シリョウ</t>
    </rPh>
    <phoneticPr fontId="3"/>
  </si>
  <si>
    <t>９３．文化センター利用状況</t>
    <rPh sb="3" eb="5">
      <t>ブンカリ</t>
    </rPh>
    <rPh sb="9" eb="11">
      <t>リヨウジ</t>
    </rPh>
    <rPh sb="11" eb="13">
      <t>ジョウキョウ</t>
    </rPh>
    <phoneticPr fontId="3"/>
  </si>
  <si>
    <t>公　　用</t>
    <rPh sb="0" eb="1">
      <t>コウヨ</t>
    </rPh>
    <rPh sb="3" eb="4">
      <t>ヨウ</t>
    </rPh>
    <phoneticPr fontId="3"/>
  </si>
  <si>
    <t>資料：文化センター</t>
    <rPh sb="0" eb="2">
      <t>シリョウブ</t>
    </rPh>
    <rPh sb="3" eb="5">
      <t>ブンカ</t>
    </rPh>
    <phoneticPr fontId="3"/>
  </si>
  <si>
    <t>９４．諏訪市公民館利用状況</t>
    <rPh sb="3" eb="6">
      <t>スワシコ</t>
    </rPh>
    <rPh sb="6" eb="9">
      <t>コウミンカンリ</t>
    </rPh>
    <rPh sb="9" eb="11">
      <t>リヨウジ</t>
    </rPh>
    <rPh sb="11" eb="13">
      <t>ジョウキョウ</t>
    </rPh>
    <phoneticPr fontId="3"/>
  </si>
  <si>
    <t>※「有料」は「一部減免」を含む</t>
    <rPh sb="2" eb="4">
      <t>ユウリョウイ</t>
    </rPh>
    <rPh sb="7" eb="9">
      <t>イチブゲ</t>
    </rPh>
    <rPh sb="9" eb="11">
      <t>ゲンメンフ</t>
    </rPh>
    <rPh sb="13" eb="14">
      <t>フク</t>
    </rPh>
    <phoneticPr fontId="3"/>
  </si>
  <si>
    <t>資料：諏訪市公民館</t>
    <rPh sb="0" eb="2">
      <t>シリョウス</t>
    </rPh>
    <rPh sb="3" eb="6">
      <t>スワシコ</t>
    </rPh>
    <rPh sb="6" eb="9">
      <t>コウミンカン</t>
    </rPh>
    <phoneticPr fontId="3"/>
  </si>
  <si>
    <t>９５．博物館利用状況</t>
    <rPh sb="3" eb="6">
      <t>ハクブツカンリ</t>
    </rPh>
    <rPh sb="6" eb="8">
      <t>リヨウジ</t>
    </rPh>
    <rPh sb="8" eb="10">
      <t>ジョウキョウ</t>
    </rPh>
    <phoneticPr fontId="3"/>
  </si>
  <si>
    <t>(単位：人）</t>
    <rPh sb="1" eb="3">
      <t>タンイ</t>
    </rPh>
    <rPh sb="4" eb="5">
      <t>ニン</t>
    </rPh>
    <phoneticPr fontId="3"/>
  </si>
  <si>
    <t>大　　人</t>
    <rPh sb="0" eb="1">
      <t>ダイヒ</t>
    </rPh>
    <rPh sb="3" eb="4">
      <t>ヒト</t>
    </rPh>
    <phoneticPr fontId="3"/>
  </si>
  <si>
    <t>小　　人</t>
    <rPh sb="0" eb="1">
      <t>ショウヒ</t>
    </rPh>
    <rPh sb="3" eb="4">
      <t>ヒト</t>
    </rPh>
    <phoneticPr fontId="3"/>
  </si>
  <si>
    <t>資料：博物館</t>
    <rPh sb="0" eb="2">
      <t>シリョウハ</t>
    </rPh>
    <rPh sb="3" eb="6">
      <t>ハクブツカン</t>
    </rPh>
    <phoneticPr fontId="3"/>
  </si>
  <si>
    <t>９６．体育施設の利用状況</t>
    <rPh sb="3" eb="5">
      <t>タイイクシ</t>
    </rPh>
    <rPh sb="5" eb="7">
      <t>シセツリ</t>
    </rPh>
    <rPh sb="8" eb="10">
      <t>リヨウジ</t>
    </rPh>
    <rPh sb="10" eb="12">
      <t>ジョウキョウ</t>
    </rPh>
    <phoneticPr fontId="3"/>
  </si>
  <si>
    <t>霧ヶ峰
運動場</t>
    <rPh sb="0" eb="1">
      <t>キリミ</t>
    </rPh>
    <rPh sb="2" eb="3">
      <t>ミネウ</t>
    </rPh>
    <rPh sb="4" eb="7">
      <t>ウンドウジョウ</t>
    </rPh>
    <phoneticPr fontId="3"/>
  </si>
  <si>
    <r>
      <t>霧 ヶ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峰
陸上競技場</t>
    </r>
    <rPh sb="0" eb="1">
      <t>キリミ</t>
    </rPh>
    <rPh sb="4" eb="5">
      <t>ミネリ</t>
    </rPh>
    <rPh sb="6" eb="8">
      <t>リクジョウキ</t>
    </rPh>
    <rPh sb="8" eb="10">
      <t>キョウギジ</t>
    </rPh>
    <rPh sb="10" eb="11">
      <t>ジョウ</t>
    </rPh>
    <phoneticPr fontId="3"/>
  </si>
  <si>
    <t>霧ヶ峰
体育館</t>
    <rPh sb="0" eb="1">
      <t>キリミ</t>
    </rPh>
    <rPh sb="2" eb="3">
      <t>ミネタ</t>
    </rPh>
    <rPh sb="4" eb="6">
      <t>タイイクカ</t>
    </rPh>
    <rPh sb="6" eb="7">
      <t>カン</t>
    </rPh>
    <phoneticPr fontId="3"/>
  </si>
  <si>
    <t>武道館</t>
    <rPh sb="0" eb="2">
      <t>ブドウカン</t>
    </rPh>
    <phoneticPr fontId="3"/>
  </si>
  <si>
    <t>弓道場</t>
    <rPh sb="0" eb="2">
      <t>キュウドウジョウ</t>
    </rPh>
    <phoneticPr fontId="3"/>
  </si>
  <si>
    <t>西　山
運動場</t>
    <rPh sb="0" eb="1">
      <t>ニシヤ</t>
    </rPh>
    <rPh sb="2" eb="3">
      <t>ヤマウ</t>
    </rPh>
    <rPh sb="4" eb="7">
      <t>ウンドウジョウ</t>
    </rPh>
    <phoneticPr fontId="3"/>
  </si>
  <si>
    <t>諏訪市
体育館</t>
    <rPh sb="0" eb="3">
      <t>スワシタ</t>
    </rPh>
    <rPh sb="4" eb="6">
      <t>タイイクカ</t>
    </rPh>
    <rPh sb="6" eb="7">
      <t>カン</t>
    </rPh>
    <phoneticPr fontId="3"/>
  </si>
  <si>
    <t>ヨットハーバー</t>
  </si>
  <si>
    <r>
      <t>上川テニス
コ ー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ト</t>
    </r>
    <rPh sb="0" eb="1">
      <t>カミガ</t>
    </rPh>
    <rPh sb="1" eb="2">
      <t>ガワ</t>
    </rPh>
    <phoneticPr fontId="3"/>
  </si>
  <si>
    <t>元　町
体育館</t>
    <rPh sb="0" eb="1">
      <t>モトマ</t>
    </rPh>
    <rPh sb="2" eb="3">
      <t>マチタ</t>
    </rPh>
    <rPh sb="4" eb="6">
      <t>タイイクカ</t>
    </rPh>
    <rPh sb="6" eb="7">
      <t>カン</t>
    </rPh>
    <phoneticPr fontId="3"/>
  </si>
  <si>
    <t>屋内ゲート
ボール場</t>
    <rPh sb="0" eb="2">
      <t>オクナイジ</t>
    </rPh>
    <rPh sb="9" eb="10">
      <t>ジョウ</t>
    </rPh>
    <phoneticPr fontId="3"/>
  </si>
  <si>
    <r>
      <t xml:space="preserve">諏 </t>
    </r>
    <r>
      <rPr>
        <sz val="11"/>
        <rFont val="ＭＳ 明朝"/>
        <family val="1"/>
        <charset val="128"/>
      </rPr>
      <t>訪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湖
スタジアム</t>
    </r>
    <rPh sb="0" eb="1">
      <t>シュオ</t>
    </rPh>
    <rPh sb="2" eb="3">
      <t>オトズコ</t>
    </rPh>
    <rPh sb="4" eb="5">
      <t>コ</t>
    </rPh>
    <phoneticPr fontId="3"/>
  </si>
  <si>
    <t>スポーツ
広　　場</t>
    <rPh sb="5" eb="6">
      <t>ヒロバ</t>
    </rPh>
    <rPh sb="8" eb="9">
      <t>バ</t>
    </rPh>
    <phoneticPr fontId="3"/>
  </si>
  <si>
    <t>清水町
体育館</t>
    <rPh sb="0" eb="3">
      <t>シミズマチタ</t>
    </rPh>
    <rPh sb="4" eb="6">
      <t>タイイクカ</t>
    </rPh>
    <rPh sb="6" eb="7">
      <t>カン</t>
    </rPh>
    <phoneticPr fontId="3"/>
  </si>
  <si>
    <t>清水町
野球場</t>
    <rPh sb="0" eb="3">
      <t>シミズマチヤ</t>
    </rPh>
    <rPh sb="4" eb="7">
      <t>ヤキュウジョウ</t>
    </rPh>
    <phoneticPr fontId="3"/>
  </si>
  <si>
    <t>グラウンド</t>
  </si>
  <si>
    <t>陸　　置
けい留等</t>
    <rPh sb="0" eb="1">
      <t>リクオ</t>
    </rPh>
    <rPh sb="3" eb="4">
      <t>オキド</t>
    </rPh>
    <rPh sb="7" eb="8">
      <t>ドメナ</t>
    </rPh>
    <rPh sb="8" eb="9">
      <t>ナド</t>
    </rPh>
    <phoneticPr fontId="3"/>
  </si>
  <si>
    <t>資料：スポーツ課</t>
    <rPh sb="0" eb="2">
      <t>シリョウカ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</si>
</sst>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_);[Red]\(#,##0\)"/>
    <numFmt numFmtId="178" formatCode="0_ "/>
    <numFmt numFmtId="179" formatCode="&quot;(&quot;#,##0&quot;)&quot;_ "/>
    <numFmt numFmtId="180" formatCode="#,##0.0_);[Red]\(#,##0.0\)"/>
    <numFmt numFmtId="181" formatCode="0.0_);[Red]\(0.0\)"/>
    <numFmt numFmtId="182" formatCode="#,##0;\-#,##0;&quot;-&quot;"/>
    <numFmt numFmtId="183" formatCode="0_);[Red]\(0\)"/>
    <numFmt numFmtId="184" formatCode="#,##0;&quot;△ &quot;#,##0"/>
    <numFmt numFmtId="185" formatCode="#,##0\ ;\-#,##0\ ;\ &quot;-&quot;"/>
    <numFmt numFmtId="186" formatCode="0.0_ "/>
    <numFmt numFmtId="187" formatCode="0.00_ "/>
    <numFmt numFmtId="188" formatCode="#,##0_ ;[Red]\-#,##0\ 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2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right" vertical="center"/>
    </xf>
    <xf numFmtId="177" fontId="2" fillId="0" borderId="7" xfId="0" applyNumberFormat="1" applyFont="1" applyFill="1" applyBorder="1" applyAlignment="1">
      <alignment horizontal="right" vertical="center"/>
    </xf>
    <xf numFmtId="178" fontId="2" fillId="0" borderId="7" xfId="0" applyNumberFormat="1" applyFont="1" applyFill="1" applyBorder="1" applyAlignment="1">
      <alignment horizontal="right" vertical="center"/>
    </xf>
    <xf numFmtId="178" fontId="2" fillId="0" borderId="7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vertical="center"/>
    </xf>
    <xf numFmtId="179" fontId="2" fillId="0" borderId="7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80" fontId="2" fillId="0" borderId="7" xfId="0" applyNumberFormat="1" applyFont="1" applyFill="1" applyBorder="1" applyAlignment="1">
      <alignment horizontal="right" vertical="center"/>
    </xf>
    <xf numFmtId="181" fontId="2" fillId="0" borderId="7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right" vertical="center"/>
    </xf>
    <xf numFmtId="179" fontId="2" fillId="0" borderId="7" xfId="0" applyNumberFormat="1" applyFont="1" applyFill="1" applyBorder="1" applyAlignment="1">
      <alignment horizontal="right" vertical="center"/>
    </xf>
    <xf numFmtId="182" fontId="2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183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top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textRotation="255" shrinkToFit="1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textRotation="255"/>
    </xf>
    <xf numFmtId="184" fontId="2" fillId="0" borderId="0" xfId="0" applyNumberFormat="1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183" fontId="2" fillId="0" borderId="7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8" xfId="0" applyFont="1" applyFill="1" applyBorder="1" applyAlignment="1">
      <alignment vertical="top"/>
    </xf>
    <xf numFmtId="0" fontId="0" fillId="0" borderId="1" xfId="0" applyFont="1" applyFill="1" applyBorder="1" applyAlignment="1">
      <alignment horizontal="right" vertical="center"/>
    </xf>
    <xf numFmtId="182" fontId="2" fillId="0" borderId="7" xfId="0" applyNumberFormat="1" applyFont="1" applyFill="1" applyBorder="1" applyAlignment="1">
      <alignment vertical="center"/>
    </xf>
    <xf numFmtId="185" fontId="2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7" xfId="0" applyFont="1" applyFill="1" applyBorder="1" applyAlignment="1">
      <alignment horizontal="distributed" vertical="center" indent="1"/>
    </xf>
    <xf numFmtId="186" fontId="2" fillId="0" borderId="7" xfId="0" applyNumberFormat="1" applyFont="1" applyFill="1" applyBorder="1" applyAlignment="1">
      <alignment horizontal="right" vertical="center"/>
    </xf>
    <xf numFmtId="186" fontId="2" fillId="0" borderId="0" xfId="0" applyNumberFormat="1" applyFont="1" applyFill="1" applyAlignment="1">
      <alignment vertical="center"/>
    </xf>
    <xf numFmtId="0" fontId="2" fillId="0" borderId="7" xfId="0" applyFont="1" applyFill="1" applyBorder="1" applyAlignment="1">
      <alignment horizontal="right" vertical="center" indent="1"/>
    </xf>
    <xf numFmtId="187" fontId="2" fillId="0" borderId="1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indent="1"/>
    </xf>
    <xf numFmtId="176" fontId="2" fillId="0" borderId="8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188" fontId="0" fillId="0" borderId="7" xfId="1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showGridLines="0" tabSelected="1" zoomScale="70" zoomScaleNormal="70" workbookViewId="0">
      <selection activeCell="D5" sqref="D5"/>
    </sheetView>
  </sheetViews>
  <sheetFormatPr defaultRowHeight="17.25" x14ac:dyDescent="0.15"/>
  <cols>
    <col min="1" max="1" width="15" style="1" customWidth="1"/>
    <col min="2" max="10" width="13.75" style="1" customWidth="1"/>
    <col min="11" max="16384" width="9" style="1"/>
  </cols>
  <sheetData>
    <row r="1" spans="1:10" x14ac:dyDescent="0.15">
      <c r="A1" s="1" t="s">
        <v>0</v>
      </c>
    </row>
    <row r="2" spans="1:10" x14ac:dyDescent="0.15">
      <c r="E2" s="2"/>
      <c r="F2" s="2"/>
      <c r="G2" s="2"/>
      <c r="H2" s="2"/>
      <c r="I2" s="2"/>
      <c r="J2" s="2" t="s">
        <v>1</v>
      </c>
    </row>
    <row r="3" spans="1:10" ht="30" customHeight="1" x14ac:dyDescent="0.15">
      <c r="A3" s="3" t="s">
        <v>2</v>
      </c>
      <c r="B3" s="4" t="s">
        <v>3</v>
      </c>
      <c r="C3" s="4" t="s">
        <v>4</v>
      </c>
      <c r="D3" s="5" t="s">
        <v>5</v>
      </c>
      <c r="E3" s="6"/>
      <c r="F3" s="7"/>
      <c r="G3" s="4" t="s">
        <v>6</v>
      </c>
      <c r="H3" s="5" t="s">
        <v>7</v>
      </c>
      <c r="I3" s="6"/>
      <c r="J3" s="7"/>
    </row>
    <row r="4" spans="1:10" ht="30" customHeight="1" x14ac:dyDescent="0.15">
      <c r="A4" s="8"/>
      <c r="B4" s="9"/>
      <c r="C4" s="10"/>
      <c r="D4" s="11" t="s">
        <v>8</v>
      </c>
      <c r="E4" s="11" t="s">
        <v>9</v>
      </c>
      <c r="F4" s="12" t="s">
        <v>10</v>
      </c>
      <c r="G4" s="10"/>
      <c r="H4" s="11" t="s">
        <v>8</v>
      </c>
      <c r="I4" s="11" t="s">
        <v>9</v>
      </c>
      <c r="J4" s="12" t="s">
        <v>10</v>
      </c>
    </row>
    <row r="5" spans="1:10" ht="30" customHeight="1" x14ac:dyDescent="0.15">
      <c r="A5" s="13" t="s">
        <v>11</v>
      </c>
      <c r="B5" s="14">
        <v>1</v>
      </c>
      <c r="C5" s="14">
        <v>6</v>
      </c>
      <c r="D5" s="14">
        <f t="shared" ref="D5:D14" si="0">SUM(E5:F5)</f>
        <v>14</v>
      </c>
      <c r="E5" s="14" t="s">
        <v>12</v>
      </c>
      <c r="F5" s="14">
        <v>14</v>
      </c>
      <c r="G5" s="14">
        <v>2</v>
      </c>
      <c r="H5" s="14">
        <f t="shared" ref="H5:H14" si="1">SUM(I5:J5)</f>
        <v>165</v>
      </c>
      <c r="I5" s="14">
        <v>80</v>
      </c>
      <c r="J5" s="14">
        <v>85</v>
      </c>
    </row>
    <row r="6" spans="1:10" ht="30" customHeight="1" x14ac:dyDescent="0.15">
      <c r="A6" s="13" t="s">
        <v>13</v>
      </c>
      <c r="B6" s="14">
        <v>1</v>
      </c>
      <c r="C6" s="14">
        <v>6</v>
      </c>
      <c r="D6" s="14">
        <f t="shared" si="0"/>
        <v>16</v>
      </c>
      <c r="E6" s="15" t="s">
        <v>12</v>
      </c>
      <c r="F6" s="15">
        <v>16</v>
      </c>
      <c r="G6" s="14">
        <v>2</v>
      </c>
      <c r="H6" s="14">
        <f t="shared" si="1"/>
        <v>157</v>
      </c>
      <c r="I6" s="15">
        <v>74</v>
      </c>
      <c r="J6" s="15">
        <v>83</v>
      </c>
    </row>
    <row r="7" spans="1:10" ht="30" customHeight="1" x14ac:dyDescent="0.15">
      <c r="A7" s="13" t="s">
        <v>14</v>
      </c>
      <c r="B7" s="14">
        <v>1</v>
      </c>
      <c r="C7" s="14">
        <v>7</v>
      </c>
      <c r="D7" s="14">
        <f t="shared" si="0"/>
        <v>17</v>
      </c>
      <c r="E7" s="15" t="s">
        <v>12</v>
      </c>
      <c r="F7" s="15">
        <v>17</v>
      </c>
      <c r="G7" s="14">
        <v>2</v>
      </c>
      <c r="H7" s="14">
        <f t="shared" si="1"/>
        <v>138</v>
      </c>
      <c r="I7" s="15">
        <v>63</v>
      </c>
      <c r="J7" s="15">
        <v>75</v>
      </c>
    </row>
    <row r="8" spans="1:10" ht="30" customHeight="1" x14ac:dyDescent="0.15">
      <c r="A8" s="13" t="s">
        <v>15</v>
      </c>
      <c r="B8" s="14">
        <v>1</v>
      </c>
      <c r="C8" s="14">
        <v>7</v>
      </c>
      <c r="D8" s="14">
        <f t="shared" si="0"/>
        <v>12</v>
      </c>
      <c r="E8" s="16" t="s">
        <v>12</v>
      </c>
      <c r="F8" s="17">
        <v>12</v>
      </c>
      <c r="G8" s="14">
        <v>2</v>
      </c>
      <c r="H8" s="14">
        <f t="shared" si="1"/>
        <v>118</v>
      </c>
      <c r="I8" s="17">
        <v>57</v>
      </c>
      <c r="J8" s="17">
        <v>61</v>
      </c>
    </row>
    <row r="9" spans="1:10" ht="30" customHeight="1" x14ac:dyDescent="0.15">
      <c r="A9" s="13" t="s">
        <v>16</v>
      </c>
      <c r="B9" s="14">
        <v>1</v>
      </c>
      <c r="C9" s="14">
        <v>4</v>
      </c>
      <c r="D9" s="14">
        <f t="shared" si="0"/>
        <v>9</v>
      </c>
      <c r="E9" s="14" t="s">
        <v>12</v>
      </c>
      <c r="F9" s="14">
        <v>9</v>
      </c>
      <c r="G9" s="14">
        <v>2</v>
      </c>
      <c r="H9" s="14">
        <f t="shared" si="1"/>
        <v>97</v>
      </c>
      <c r="I9" s="14">
        <v>44</v>
      </c>
      <c r="J9" s="14">
        <v>53</v>
      </c>
    </row>
    <row r="10" spans="1:10" ht="30" customHeight="1" x14ac:dyDescent="0.15">
      <c r="A10" s="13" t="s">
        <v>17</v>
      </c>
      <c r="B10" s="14">
        <v>1</v>
      </c>
      <c r="C10" s="14">
        <v>5</v>
      </c>
      <c r="D10" s="14">
        <f t="shared" si="0"/>
        <v>10</v>
      </c>
      <c r="E10" s="14" t="s">
        <v>12</v>
      </c>
      <c r="F10" s="14">
        <v>10</v>
      </c>
      <c r="G10" s="14">
        <v>3</v>
      </c>
      <c r="H10" s="14">
        <f t="shared" si="1"/>
        <v>101</v>
      </c>
      <c r="I10" s="14">
        <v>52</v>
      </c>
      <c r="J10" s="14">
        <v>49</v>
      </c>
    </row>
    <row r="11" spans="1:10" ht="30" customHeight="1" x14ac:dyDescent="0.15">
      <c r="A11" s="13" t="s">
        <v>18</v>
      </c>
      <c r="B11" s="14">
        <v>1</v>
      </c>
      <c r="C11" s="14">
        <v>4</v>
      </c>
      <c r="D11" s="14">
        <f t="shared" si="0"/>
        <v>11</v>
      </c>
      <c r="E11" s="14" t="s">
        <v>12</v>
      </c>
      <c r="F11" s="14">
        <v>11</v>
      </c>
      <c r="G11" s="14">
        <v>1</v>
      </c>
      <c r="H11" s="14">
        <f t="shared" si="1"/>
        <v>99</v>
      </c>
      <c r="I11" s="14">
        <v>55</v>
      </c>
      <c r="J11" s="14">
        <v>44</v>
      </c>
    </row>
    <row r="12" spans="1:10" ht="30" customHeight="1" x14ac:dyDescent="0.15">
      <c r="A12" s="13" t="s">
        <v>19</v>
      </c>
      <c r="B12" s="14">
        <v>1</v>
      </c>
      <c r="C12" s="14">
        <v>4</v>
      </c>
      <c r="D12" s="14">
        <f t="shared" si="0"/>
        <v>12</v>
      </c>
      <c r="E12" s="14" t="s">
        <v>12</v>
      </c>
      <c r="F12" s="14">
        <v>12</v>
      </c>
      <c r="G12" s="14">
        <v>1</v>
      </c>
      <c r="H12" s="14">
        <f t="shared" si="1"/>
        <v>109</v>
      </c>
      <c r="I12" s="14">
        <v>63</v>
      </c>
      <c r="J12" s="14">
        <v>46</v>
      </c>
    </row>
    <row r="13" spans="1:10" ht="30" customHeight="1" x14ac:dyDescent="0.15">
      <c r="A13" s="13" t="s">
        <v>20</v>
      </c>
      <c r="B13" s="14">
        <v>1</v>
      </c>
      <c r="C13" s="14">
        <v>4</v>
      </c>
      <c r="D13" s="14">
        <f t="shared" si="0"/>
        <v>9</v>
      </c>
      <c r="E13" s="14" t="s">
        <v>12</v>
      </c>
      <c r="F13" s="14">
        <v>9</v>
      </c>
      <c r="G13" s="14">
        <v>2</v>
      </c>
      <c r="H13" s="14">
        <f t="shared" si="1"/>
        <v>94</v>
      </c>
      <c r="I13" s="14">
        <v>56</v>
      </c>
      <c r="J13" s="14">
        <v>38</v>
      </c>
    </row>
    <row r="14" spans="1:10" ht="30" customHeight="1" x14ac:dyDescent="0.15">
      <c r="A14" s="13" t="s">
        <v>21</v>
      </c>
      <c r="B14" s="14">
        <v>1</v>
      </c>
      <c r="C14" s="14">
        <v>5</v>
      </c>
      <c r="D14" s="14">
        <f t="shared" si="0"/>
        <v>12</v>
      </c>
      <c r="E14" s="14" t="s">
        <v>12</v>
      </c>
      <c r="F14" s="14">
        <v>12</v>
      </c>
      <c r="G14" s="14">
        <v>2</v>
      </c>
      <c r="H14" s="14">
        <f t="shared" si="1"/>
        <v>92</v>
      </c>
      <c r="I14" s="14">
        <v>45</v>
      </c>
      <c r="J14" s="14">
        <v>47</v>
      </c>
    </row>
    <row r="15" spans="1:10" ht="30" customHeight="1" x14ac:dyDescent="0.15">
      <c r="B15" s="18"/>
      <c r="C15" s="18"/>
      <c r="D15" s="18"/>
      <c r="E15" s="18"/>
      <c r="F15" s="18"/>
      <c r="G15" s="18"/>
      <c r="H15" s="18"/>
      <c r="I15" s="18"/>
      <c r="J15" s="19" t="s">
        <v>22</v>
      </c>
    </row>
  </sheetData>
  <mergeCells count="6">
    <mergeCell ref="A3:A4"/>
    <mergeCell ref="B3:B4"/>
    <mergeCell ref="C3:C4"/>
    <mergeCell ref="D3:F3"/>
    <mergeCell ref="G3:G4"/>
    <mergeCell ref="H3:J3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"/>
  <sheetViews>
    <sheetView showGridLines="0" topLeftCell="B1" zoomScale="70" zoomScaleNormal="70" workbookViewId="0">
      <selection activeCell="D5" sqref="D5"/>
    </sheetView>
  </sheetViews>
  <sheetFormatPr defaultRowHeight="17.25" x14ac:dyDescent="0.15"/>
  <cols>
    <col min="1" max="1" width="17.75" style="1" customWidth="1"/>
    <col min="2" max="31" width="7.375" style="1" customWidth="1"/>
    <col min="32" max="16384" width="9" style="1"/>
  </cols>
  <sheetData>
    <row r="1" spans="1:31" x14ac:dyDescent="0.15">
      <c r="A1" s="1" t="s">
        <v>101</v>
      </c>
    </row>
    <row r="2" spans="1:31" x14ac:dyDescent="0.15">
      <c r="B2" s="57"/>
      <c r="C2" s="57"/>
      <c r="D2" s="57"/>
      <c r="E2" s="57"/>
      <c r="F2" s="57"/>
      <c r="G2" s="57"/>
      <c r="H2" s="57"/>
      <c r="I2" s="57"/>
      <c r="J2" s="57"/>
      <c r="T2" s="22"/>
      <c r="U2" s="22"/>
      <c r="W2" s="58"/>
      <c r="X2" s="58"/>
      <c r="Y2" s="58"/>
      <c r="Z2" s="58"/>
      <c r="AA2" s="58"/>
      <c r="AB2" s="58"/>
      <c r="AC2" s="58"/>
      <c r="AD2" s="58"/>
      <c r="AE2" s="21" t="s">
        <v>83</v>
      </c>
    </row>
    <row r="3" spans="1:31" ht="30" customHeight="1" x14ac:dyDescent="0.15">
      <c r="A3" s="23" t="s">
        <v>102</v>
      </c>
      <c r="B3" s="23" t="s">
        <v>71</v>
      </c>
      <c r="C3" s="29"/>
      <c r="D3" s="29"/>
      <c r="E3" s="23" t="s">
        <v>72</v>
      </c>
      <c r="F3" s="29"/>
      <c r="G3" s="29"/>
      <c r="H3" s="23" t="s">
        <v>73</v>
      </c>
      <c r="I3" s="29"/>
      <c r="J3" s="29"/>
      <c r="K3" s="23" t="s">
        <v>74</v>
      </c>
      <c r="L3" s="29"/>
      <c r="M3" s="29"/>
      <c r="N3" s="23" t="s">
        <v>75</v>
      </c>
      <c r="O3" s="29"/>
      <c r="P3" s="29"/>
      <c r="Q3" s="23" t="s">
        <v>76</v>
      </c>
      <c r="R3" s="29"/>
      <c r="S3" s="29"/>
      <c r="T3" s="23" t="s">
        <v>77</v>
      </c>
      <c r="U3" s="29"/>
      <c r="V3" s="29"/>
      <c r="W3" s="23" t="s">
        <v>19</v>
      </c>
      <c r="X3" s="29"/>
      <c r="Y3" s="29"/>
      <c r="Z3" s="23" t="s">
        <v>20</v>
      </c>
      <c r="AA3" s="29"/>
      <c r="AB3" s="29"/>
      <c r="AC3" s="23" t="s">
        <v>21</v>
      </c>
      <c r="AD3" s="29"/>
      <c r="AE3" s="29"/>
    </row>
    <row r="4" spans="1:31" ht="30" customHeight="1" x14ac:dyDescent="0.15">
      <c r="A4" s="30"/>
      <c r="B4" s="13" t="s">
        <v>8</v>
      </c>
      <c r="C4" s="13" t="s">
        <v>9</v>
      </c>
      <c r="D4" s="13" t="s">
        <v>10</v>
      </c>
      <c r="E4" s="13" t="s">
        <v>8</v>
      </c>
      <c r="F4" s="13" t="s">
        <v>9</v>
      </c>
      <c r="G4" s="13" t="s">
        <v>10</v>
      </c>
      <c r="H4" s="13" t="s">
        <v>8</v>
      </c>
      <c r="I4" s="13" t="s">
        <v>9</v>
      </c>
      <c r="J4" s="13" t="s">
        <v>10</v>
      </c>
      <c r="K4" s="13" t="s">
        <v>8</v>
      </c>
      <c r="L4" s="13" t="s">
        <v>9</v>
      </c>
      <c r="M4" s="13" t="s">
        <v>10</v>
      </c>
      <c r="N4" s="13" t="s">
        <v>8</v>
      </c>
      <c r="O4" s="13" t="s">
        <v>9</v>
      </c>
      <c r="P4" s="13" t="s">
        <v>10</v>
      </c>
      <c r="Q4" s="13" t="s">
        <v>8</v>
      </c>
      <c r="R4" s="13" t="s">
        <v>9</v>
      </c>
      <c r="S4" s="13" t="s">
        <v>10</v>
      </c>
      <c r="T4" s="13" t="s">
        <v>8</v>
      </c>
      <c r="U4" s="13" t="s">
        <v>9</v>
      </c>
      <c r="V4" s="13" t="s">
        <v>10</v>
      </c>
      <c r="W4" s="13" t="s">
        <v>8</v>
      </c>
      <c r="X4" s="13" t="s">
        <v>9</v>
      </c>
      <c r="Y4" s="13" t="s">
        <v>10</v>
      </c>
      <c r="Z4" s="13" t="s">
        <v>8</v>
      </c>
      <c r="AA4" s="13" t="s">
        <v>9</v>
      </c>
      <c r="AB4" s="13" t="s">
        <v>10</v>
      </c>
      <c r="AC4" s="13" t="s">
        <v>8</v>
      </c>
      <c r="AD4" s="13" t="s">
        <v>9</v>
      </c>
      <c r="AE4" s="13" t="s">
        <v>10</v>
      </c>
    </row>
    <row r="5" spans="1:31" ht="30" customHeight="1" x14ac:dyDescent="0.15">
      <c r="A5" s="59" t="s">
        <v>8</v>
      </c>
      <c r="B5" s="60">
        <f>SUM(B6:B24)</f>
        <v>89</v>
      </c>
      <c r="C5" s="60">
        <f>SUM(C6:C24)</f>
        <v>26</v>
      </c>
      <c r="D5" s="60">
        <f>SUM(D6:D24)</f>
        <v>63</v>
      </c>
      <c r="E5" s="60">
        <f t="shared" ref="E5:J5" si="0">SUM(E6:E24)</f>
        <v>101</v>
      </c>
      <c r="F5" s="60">
        <f t="shared" si="0"/>
        <v>30</v>
      </c>
      <c r="G5" s="60">
        <f t="shared" si="0"/>
        <v>71</v>
      </c>
      <c r="H5" s="60">
        <f t="shared" si="0"/>
        <v>98</v>
      </c>
      <c r="I5" s="60">
        <f t="shared" si="0"/>
        <v>35</v>
      </c>
      <c r="J5" s="60">
        <f t="shared" si="0"/>
        <v>63</v>
      </c>
      <c r="K5" s="60">
        <f>SUM(K6:K24)</f>
        <v>101</v>
      </c>
      <c r="L5" s="60">
        <f>SUM(L6:L24)</f>
        <v>41</v>
      </c>
      <c r="M5" s="60">
        <f>SUM(M6:M24)</f>
        <v>60</v>
      </c>
      <c r="N5" s="60">
        <f t="shared" ref="N5:AE5" si="1">SUM(N6:N24)</f>
        <v>74</v>
      </c>
      <c r="O5" s="60">
        <f t="shared" si="1"/>
        <v>28</v>
      </c>
      <c r="P5" s="60">
        <f t="shared" si="1"/>
        <v>46</v>
      </c>
      <c r="Q5" s="60">
        <f t="shared" si="1"/>
        <v>97</v>
      </c>
      <c r="R5" s="60">
        <f t="shared" si="1"/>
        <v>43</v>
      </c>
      <c r="S5" s="60">
        <f t="shared" si="1"/>
        <v>54</v>
      </c>
      <c r="T5" s="60">
        <f t="shared" si="1"/>
        <v>75</v>
      </c>
      <c r="U5" s="60">
        <f t="shared" si="1"/>
        <v>20</v>
      </c>
      <c r="V5" s="60">
        <f t="shared" si="1"/>
        <v>55</v>
      </c>
      <c r="W5" s="60">
        <f>SUM(X5:Y5)</f>
        <v>84</v>
      </c>
      <c r="X5" s="60">
        <f t="shared" si="1"/>
        <v>29</v>
      </c>
      <c r="Y5" s="60">
        <f t="shared" si="1"/>
        <v>55</v>
      </c>
      <c r="Z5" s="60">
        <f>SUM(AA5:AB5)</f>
        <v>85</v>
      </c>
      <c r="AA5" s="60">
        <f t="shared" si="1"/>
        <v>30</v>
      </c>
      <c r="AB5" s="60">
        <f t="shared" si="1"/>
        <v>55</v>
      </c>
      <c r="AC5" s="60">
        <f>SUM(AD5:AE5)</f>
        <v>70</v>
      </c>
      <c r="AD5" s="60">
        <f t="shared" si="1"/>
        <v>29</v>
      </c>
      <c r="AE5" s="60">
        <f t="shared" si="1"/>
        <v>41</v>
      </c>
    </row>
    <row r="6" spans="1:31" ht="30" customHeight="1" x14ac:dyDescent="0.15">
      <c r="A6" s="59" t="s">
        <v>103</v>
      </c>
      <c r="B6" s="60" t="s">
        <v>12</v>
      </c>
      <c r="C6" s="60" t="s">
        <v>12</v>
      </c>
      <c r="D6" s="60" t="s">
        <v>12</v>
      </c>
      <c r="E6" s="60" t="s">
        <v>12</v>
      </c>
      <c r="F6" s="60" t="s">
        <v>12</v>
      </c>
      <c r="G6" s="60" t="s">
        <v>12</v>
      </c>
      <c r="H6" s="60" t="s">
        <v>12</v>
      </c>
      <c r="I6" s="60" t="s">
        <v>12</v>
      </c>
      <c r="J6" s="60" t="s">
        <v>12</v>
      </c>
      <c r="K6" s="60" t="s">
        <v>12</v>
      </c>
      <c r="L6" s="60" t="s">
        <v>12</v>
      </c>
      <c r="M6" s="60" t="s">
        <v>12</v>
      </c>
      <c r="N6" s="53">
        <f>SUM(O6:P6)</f>
        <v>0</v>
      </c>
      <c r="O6" s="53" t="s">
        <v>12</v>
      </c>
      <c r="P6" s="53" t="s">
        <v>12</v>
      </c>
      <c r="Q6" s="53">
        <f>SUM(R6:S6)</f>
        <v>1</v>
      </c>
      <c r="R6" s="53">
        <v>1</v>
      </c>
      <c r="S6" s="53" t="s">
        <v>12</v>
      </c>
      <c r="T6" s="53">
        <f>SUM(U6:V6)</f>
        <v>1</v>
      </c>
      <c r="U6" s="53" t="s">
        <v>12</v>
      </c>
      <c r="V6" s="53">
        <v>1</v>
      </c>
      <c r="W6" s="60">
        <f t="shared" ref="W6:W24" si="2">SUM(X6:Y6)</f>
        <v>0</v>
      </c>
      <c r="X6" s="60" t="s">
        <v>12</v>
      </c>
      <c r="Y6" s="60" t="s">
        <v>12</v>
      </c>
      <c r="Z6" s="60">
        <f t="shared" ref="Z6:Z24" si="3">SUM(AA6:AB6)</f>
        <v>0</v>
      </c>
      <c r="AA6" s="60" t="s">
        <v>12</v>
      </c>
      <c r="AB6" s="60" t="s">
        <v>12</v>
      </c>
      <c r="AC6" s="60">
        <f t="shared" ref="AC6:AC24" si="4">SUM(AD6:AE6)</f>
        <v>0</v>
      </c>
      <c r="AD6" s="60" t="s">
        <v>12</v>
      </c>
      <c r="AE6" s="60" t="s">
        <v>12</v>
      </c>
    </row>
    <row r="7" spans="1:31" ht="30" customHeight="1" x14ac:dyDescent="0.15">
      <c r="A7" s="59" t="s">
        <v>104</v>
      </c>
      <c r="B7" s="60" t="s">
        <v>12</v>
      </c>
      <c r="C7" s="60" t="s">
        <v>12</v>
      </c>
      <c r="D7" s="60" t="s">
        <v>12</v>
      </c>
      <c r="E7" s="60" t="s">
        <v>12</v>
      </c>
      <c r="F7" s="60" t="s">
        <v>12</v>
      </c>
      <c r="G7" s="60" t="s">
        <v>12</v>
      </c>
      <c r="H7" s="60" t="s">
        <v>12</v>
      </c>
      <c r="I7" s="60" t="s">
        <v>12</v>
      </c>
      <c r="J7" s="60" t="s">
        <v>12</v>
      </c>
      <c r="K7" s="60" t="s">
        <v>12</v>
      </c>
      <c r="L7" s="60" t="s">
        <v>12</v>
      </c>
      <c r="M7" s="60" t="s">
        <v>12</v>
      </c>
      <c r="N7" s="53">
        <f t="shared" ref="N7:N24" si="5">SUM(O7:P7)</f>
        <v>0</v>
      </c>
      <c r="O7" s="53" t="s">
        <v>12</v>
      </c>
      <c r="P7" s="53" t="s">
        <v>12</v>
      </c>
      <c r="Q7" s="53">
        <f t="shared" ref="Q7:Q24" si="6">SUM(R7:S7)</f>
        <v>0</v>
      </c>
      <c r="R7" s="53" t="s">
        <v>12</v>
      </c>
      <c r="S7" s="53" t="s">
        <v>12</v>
      </c>
      <c r="T7" s="53">
        <f t="shared" ref="T7:T24" si="7">SUM(U7:V7)</f>
        <v>0</v>
      </c>
      <c r="U7" s="53" t="s">
        <v>12</v>
      </c>
      <c r="V7" s="53" t="s">
        <v>12</v>
      </c>
      <c r="W7" s="60">
        <f t="shared" si="2"/>
        <v>0</v>
      </c>
      <c r="X7" s="60" t="s">
        <v>12</v>
      </c>
      <c r="Y7" s="60" t="s">
        <v>12</v>
      </c>
      <c r="Z7" s="60">
        <f t="shared" si="3"/>
        <v>0</v>
      </c>
      <c r="AA7" s="60" t="s">
        <v>12</v>
      </c>
      <c r="AB7" s="60" t="s">
        <v>12</v>
      </c>
      <c r="AC7" s="60">
        <f t="shared" si="4"/>
        <v>0</v>
      </c>
      <c r="AD7" s="60" t="s">
        <v>12</v>
      </c>
      <c r="AE7" s="60" t="s">
        <v>12</v>
      </c>
    </row>
    <row r="8" spans="1:31" ht="30" customHeight="1" x14ac:dyDescent="0.15">
      <c r="A8" s="59" t="s">
        <v>105</v>
      </c>
      <c r="B8" s="60">
        <v>1</v>
      </c>
      <c r="C8" s="60">
        <v>1</v>
      </c>
      <c r="D8" s="60" t="s">
        <v>12</v>
      </c>
      <c r="E8" s="60">
        <v>1</v>
      </c>
      <c r="F8" s="60">
        <v>1</v>
      </c>
      <c r="G8" s="60" t="s">
        <v>12</v>
      </c>
      <c r="H8" s="60">
        <v>5</v>
      </c>
      <c r="I8" s="60">
        <v>4</v>
      </c>
      <c r="J8" s="60">
        <v>1</v>
      </c>
      <c r="K8" s="60">
        <v>3</v>
      </c>
      <c r="L8" s="60">
        <v>3</v>
      </c>
      <c r="M8" s="60" t="s">
        <v>12</v>
      </c>
      <c r="N8" s="53">
        <f t="shared" si="5"/>
        <v>1</v>
      </c>
      <c r="O8" s="53">
        <v>1</v>
      </c>
      <c r="P8" s="53" t="s">
        <v>12</v>
      </c>
      <c r="Q8" s="53">
        <f t="shared" si="6"/>
        <v>0</v>
      </c>
      <c r="R8" s="53">
        <v>0</v>
      </c>
      <c r="S8" s="53">
        <v>0</v>
      </c>
      <c r="T8" s="53">
        <f t="shared" si="7"/>
        <v>1</v>
      </c>
      <c r="U8" s="53">
        <v>1</v>
      </c>
      <c r="V8" s="53" t="s">
        <v>12</v>
      </c>
      <c r="W8" s="60">
        <f t="shared" si="2"/>
        <v>0</v>
      </c>
      <c r="X8" s="60" t="s">
        <v>12</v>
      </c>
      <c r="Y8" s="60" t="s">
        <v>12</v>
      </c>
      <c r="Z8" s="60">
        <f t="shared" si="3"/>
        <v>0</v>
      </c>
      <c r="AA8" s="60" t="s">
        <v>12</v>
      </c>
      <c r="AB8" s="60" t="s">
        <v>12</v>
      </c>
      <c r="AC8" s="60">
        <f t="shared" si="4"/>
        <v>0</v>
      </c>
      <c r="AD8" s="60" t="s">
        <v>12</v>
      </c>
      <c r="AE8" s="60" t="s">
        <v>12</v>
      </c>
    </row>
    <row r="9" spans="1:31" ht="30" customHeight="1" x14ac:dyDescent="0.15">
      <c r="A9" s="59" t="s">
        <v>106</v>
      </c>
      <c r="B9" s="60">
        <v>49</v>
      </c>
      <c r="C9" s="60">
        <v>16</v>
      </c>
      <c r="D9" s="60">
        <v>33</v>
      </c>
      <c r="E9" s="60">
        <v>65</v>
      </c>
      <c r="F9" s="60">
        <v>20</v>
      </c>
      <c r="G9" s="60">
        <v>45</v>
      </c>
      <c r="H9" s="60">
        <v>64</v>
      </c>
      <c r="I9" s="60">
        <v>23</v>
      </c>
      <c r="J9" s="60">
        <v>41</v>
      </c>
      <c r="K9" s="60">
        <v>56</v>
      </c>
      <c r="L9" s="60">
        <v>24</v>
      </c>
      <c r="M9" s="60">
        <v>32</v>
      </c>
      <c r="N9" s="53">
        <f t="shared" si="5"/>
        <v>47</v>
      </c>
      <c r="O9" s="53">
        <v>16</v>
      </c>
      <c r="P9" s="53">
        <v>31</v>
      </c>
      <c r="Q9" s="53">
        <f t="shared" si="6"/>
        <v>63</v>
      </c>
      <c r="R9" s="53">
        <v>28</v>
      </c>
      <c r="S9" s="53">
        <v>35</v>
      </c>
      <c r="T9" s="53">
        <f t="shared" si="7"/>
        <v>46</v>
      </c>
      <c r="U9" s="53">
        <v>12</v>
      </c>
      <c r="V9" s="53">
        <v>34</v>
      </c>
      <c r="W9" s="60">
        <f t="shared" si="2"/>
        <v>58</v>
      </c>
      <c r="X9" s="60">
        <v>22</v>
      </c>
      <c r="Y9" s="60">
        <v>36</v>
      </c>
      <c r="Z9" s="60">
        <f t="shared" si="3"/>
        <v>60</v>
      </c>
      <c r="AA9" s="60">
        <v>21</v>
      </c>
      <c r="AB9" s="60">
        <v>39</v>
      </c>
      <c r="AC9" s="60">
        <f t="shared" si="4"/>
        <v>46</v>
      </c>
      <c r="AD9" s="60">
        <v>23</v>
      </c>
      <c r="AE9" s="60">
        <v>23</v>
      </c>
    </row>
    <row r="10" spans="1:31" ht="30" customHeight="1" x14ac:dyDescent="0.15">
      <c r="A10" s="59" t="s">
        <v>107</v>
      </c>
      <c r="B10" s="60" t="s">
        <v>12</v>
      </c>
      <c r="C10" s="60" t="s">
        <v>12</v>
      </c>
      <c r="D10" s="60" t="s">
        <v>12</v>
      </c>
      <c r="E10" s="60">
        <v>1</v>
      </c>
      <c r="F10" s="60">
        <v>1</v>
      </c>
      <c r="G10" s="60" t="s">
        <v>12</v>
      </c>
      <c r="H10" s="60" t="s">
        <v>12</v>
      </c>
      <c r="I10" s="60" t="s">
        <v>12</v>
      </c>
      <c r="J10" s="60" t="s">
        <v>12</v>
      </c>
      <c r="K10" s="60">
        <v>2</v>
      </c>
      <c r="L10" s="60">
        <v>2</v>
      </c>
      <c r="M10" s="60" t="s">
        <v>12</v>
      </c>
      <c r="N10" s="53">
        <f t="shared" si="5"/>
        <v>0</v>
      </c>
      <c r="O10" s="53">
        <v>0</v>
      </c>
      <c r="P10" s="53">
        <v>0</v>
      </c>
      <c r="Q10" s="53">
        <f t="shared" si="6"/>
        <v>0</v>
      </c>
      <c r="R10" s="53" t="s">
        <v>12</v>
      </c>
      <c r="S10" s="53" t="s">
        <v>12</v>
      </c>
      <c r="T10" s="53">
        <f t="shared" si="7"/>
        <v>0</v>
      </c>
      <c r="U10" s="53">
        <v>0</v>
      </c>
      <c r="V10" s="53" t="s">
        <v>12</v>
      </c>
      <c r="W10" s="60">
        <f t="shared" si="2"/>
        <v>0</v>
      </c>
      <c r="X10" s="60" t="s">
        <v>12</v>
      </c>
      <c r="Y10" s="60" t="s">
        <v>12</v>
      </c>
      <c r="Z10" s="60">
        <f t="shared" si="3"/>
        <v>0</v>
      </c>
      <c r="AA10" s="60" t="s">
        <v>12</v>
      </c>
      <c r="AB10" s="60" t="s">
        <v>12</v>
      </c>
      <c r="AC10" s="60">
        <f t="shared" si="4"/>
        <v>0</v>
      </c>
      <c r="AD10" s="60" t="s">
        <v>12</v>
      </c>
      <c r="AE10" s="60" t="s">
        <v>12</v>
      </c>
    </row>
    <row r="11" spans="1:31" ht="30" customHeight="1" x14ac:dyDescent="0.15">
      <c r="A11" s="59" t="s">
        <v>108</v>
      </c>
      <c r="B11" s="60" t="s">
        <v>12</v>
      </c>
      <c r="C11" s="60" t="s">
        <v>12</v>
      </c>
      <c r="D11" s="60" t="s">
        <v>12</v>
      </c>
      <c r="E11" s="60" t="s">
        <v>12</v>
      </c>
      <c r="F11" s="60" t="s">
        <v>12</v>
      </c>
      <c r="G11" s="60" t="s">
        <v>12</v>
      </c>
      <c r="H11" s="60" t="s">
        <v>12</v>
      </c>
      <c r="I11" s="60" t="s">
        <v>12</v>
      </c>
      <c r="J11" s="60" t="s">
        <v>12</v>
      </c>
      <c r="K11" s="60" t="s">
        <v>12</v>
      </c>
      <c r="L11" s="60" t="s">
        <v>12</v>
      </c>
      <c r="M11" s="60" t="s">
        <v>12</v>
      </c>
      <c r="N11" s="53">
        <f t="shared" si="5"/>
        <v>0</v>
      </c>
      <c r="O11" s="53" t="s">
        <v>12</v>
      </c>
      <c r="P11" s="53" t="s">
        <v>12</v>
      </c>
      <c r="Q11" s="53">
        <f t="shared" si="6"/>
        <v>2</v>
      </c>
      <c r="R11" s="53">
        <v>1</v>
      </c>
      <c r="S11" s="53">
        <v>1</v>
      </c>
      <c r="T11" s="53">
        <f t="shared" si="7"/>
        <v>0</v>
      </c>
      <c r="U11" s="53" t="s">
        <v>12</v>
      </c>
      <c r="V11" s="53" t="s">
        <v>12</v>
      </c>
      <c r="W11" s="60">
        <f t="shared" si="2"/>
        <v>1</v>
      </c>
      <c r="X11" s="60" t="s">
        <v>12</v>
      </c>
      <c r="Y11" s="60">
        <v>1</v>
      </c>
      <c r="Z11" s="60">
        <f t="shared" si="3"/>
        <v>1</v>
      </c>
      <c r="AA11" s="60" t="s">
        <v>12</v>
      </c>
      <c r="AB11" s="60">
        <v>1</v>
      </c>
      <c r="AC11" s="60">
        <f t="shared" si="4"/>
        <v>2</v>
      </c>
      <c r="AD11" s="60" t="s">
        <v>12</v>
      </c>
      <c r="AE11" s="60">
        <v>2</v>
      </c>
    </row>
    <row r="12" spans="1:31" ht="30" customHeight="1" x14ac:dyDescent="0.15">
      <c r="A12" s="59" t="s">
        <v>109</v>
      </c>
      <c r="B12" s="60" t="s">
        <v>12</v>
      </c>
      <c r="C12" s="60" t="s">
        <v>12</v>
      </c>
      <c r="D12" s="60" t="s">
        <v>12</v>
      </c>
      <c r="E12" s="60" t="s">
        <v>12</v>
      </c>
      <c r="F12" s="60" t="s">
        <v>12</v>
      </c>
      <c r="G12" s="60" t="s">
        <v>12</v>
      </c>
      <c r="H12" s="60">
        <v>4</v>
      </c>
      <c r="I12" s="60">
        <v>2</v>
      </c>
      <c r="J12" s="60">
        <v>2</v>
      </c>
      <c r="K12" s="60">
        <v>5</v>
      </c>
      <c r="L12" s="60">
        <v>4</v>
      </c>
      <c r="M12" s="60">
        <v>1</v>
      </c>
      <c r="N12" s="53">
        <f t="shared" si="5"/>
        <v>1</v>
      </c>
      <c r="O12" s="53">
        <v>1</v>
      </c>
      <c r="P12" s="53">
        <v>0</v>
      </c>
      <c r="Q12" s="53">
        <f t="shared" si="6"/>
        <v>3</v>
      </c>
      <c r="R12" s="53">
        <v>2</v>
      </c>
      <c r="S12" s="53">
        <v>1</v>
      </c>
      <c r="T12" s="53">
        <f t="shared" si="7"/>
        <v>3</v>
      </c>
      <c r="U12" s="53">
        <v>2</v>
      </c>
      <c r="V12" s="53">
        <v>1</v>
      </c>
      <c r="W12" s="60">
        <f t="shared" si="2"/>
        <v>3</v>
      </c>
      <c r="X12" s="60">
        <v>2</v>
      </c>
      <c r="Y12" s="60">
        <v>1</v>
      </c>
      <c r="Z12" s="60">
        <f t="shared" si="3"/>
        <v>2</v>
      </c>
      <c r="AA12" s="60">
        <v>2</v>
      </c>
      <c r="AB12" s="60" t="s">
        <v>12</v>
      </c>
      <c r="AC12" s="60">
        <f t="shared" si="4"/>
        <v>1</v>
      </c>
      <c r="AD12" s="60" t="s">
        <v>12</v>
      </c>
      <c r="AE12" s="60">
        <v>1</v>
      </c>
    </row>
    <row r="13" spans="1:31" ht="30" customHeight="1" x14ac:dyDescent="0.15">
      <c r="A13" s="59" t="s">
        <v>110</v>
      </c>
      <c r="B13" s="60">
        <v>9</v>
      </c>
      <c r="C13" s="60">
        <v>3</v>
      </c>
      <c r="D13" s="60">
        <v>6</v>
      </c>
      <c r="E13" s="60">
        <v>1</v>
      </c>
      <c r="F13" s="60">
        <v>1</v>
      </c>
      <c r="G13" s="60" t="s">
        <v>12</v>
      </c>
      <c r="H13" s="60">
        <v>8</v>
      </c>
      <c r="I13" s="60">
        <v>2</v>
      </c>
      <c r="J13" s="60">
        <v>6</v>
      </c>
      <c r="K13" s="60">
        <v>8</v>
      </c>
      <c r="L13" s="60">
        <v>4</v>
      </c>
      <c r="M13" s="60">
        <v>4</v>
      </c>
      <c r="N13" s="53">
        <f t="shared" si="5"/>
        <v>7</v>
      </c>
      <c r="O13" s="53">
        <v>2</v>
      </c>
      <c r="P13" s="53">
        <v>5</v>
      </c>
      <c r="Q13" s="53">
        <f t="shared" si="6"/>
        <v>6</v>
      </c>
      <c r="R13" s="53">
        <v>1</v>
      </c>
      <c r="S13" s="53">
        <v>5</v>
      </c>
      <c r="T13" s="53">
        <f t="shared" si="7"/>
        <v>5</v>
      </c>
      <c r="U13" s="53">
        <v>2</v>
      </c>
      <c r="V13" s="53">
        <v>3</v>
      </c>
      <c r="W13" s="60">
        <f t="shared" si="2"/>
        <v>8</v>
      </c>
      <c r="X13" s="60">
        <v>2</v>
      </c>
      <c r="Y13" s="60">
        <v>6</v>
      </c>
      <c r="Z13" s="60">
        <f t="shared" si="3"/>
        <v>7</v>
      </c>
      <c r="AA13" s="60">
        <v>4</v>
      </c>
      <c r="AB13" s="60">
        <v>3</v>
      </c>
      <c r="AC13" s="60">
        <f t="shared" si="4"/>
        <v>6</v>
      </c>
      <c r="AD13" s="60">
        <v>4</v>
      </c>
      <c r="AE13" s="60">
        <v>2</v>
      </c>
    </row>
    <row r="14" spans="1:31" ht="30" customHeight="1" x14ac:dyDescent="0.15">
      <c r="A14" s="59" t="s">
        <v>111</v>
      </c>
      <c r="B14" s="60" t="s">
        <v>12</v>
      </c>
      <c r="C14" s="60" t="s">
        <v>12</v>
      </c>
      <c r="D14" s="60" t="s">
        <v>12</v>
      </c>
      <c r="E14" s="60" t="s">
        <v>12</v>
      </c>
      <c r="F14" s="60" t="s">
        <v>12</v>
      </c>
      <c r="G14" s="60" t="s">
        <v>12</v>
      </c>
      <c r="H14" s="60" t="s">
        <v>12</v>
      </c>
      <c r="I14" s="60" t="s">
        <v>12</v>
      </c>
      <c r="J14" s="60" t="s">
        <v>12</v>
      </c>
      <c r="K14" s="60" t="s">
        <v>12</v>
      </c>
      <c r="L14" s="60" t="s">
        <v>12</v>
      </c>
      <c r="M14" s="60" t="s">
        <v>12</v>
      </c>
      <c r="N14" s="53">
        <f t="shared" si="5"/>
        <v>0</v>
      </c>
      <c r="O14" s="53" t="s">
        <v>12</v>
      </c>
      <c r="P14" s="53" t="s">
        <v>12</v>
      </c>
      <c r="Q14" s="53">
        <f t="shared" si="6"/>
        <v>0</v>
      </c>
      <c r="R14" s="53" t="s">
        <v>12</v>
      </c>
      <c r="S14" s="53" t="s">
        <v>12</v>
      </c>
      <c r="T14" s="53">
        <f t="shared" si="7"/>
        <v>1</v>
      </c>
      <c r="U14" s="53" t="s">
        <v>12</v>
      </c>
      <c r="V14" s="53">
        <v>1</v>
      </c>
      <c r="W14" s="60">
        <f t="shared" si="2"/>
        <v>1</v>
      </c>
      <c r="X14" s="60" t="s">
        <v>12</v>
      </c>
      <c r="Y14" s="60">
        <v>1</v>
      </c>
      <c r="Z14" s="60">
        <f t="shared" si="3"/>
        <v>2</v>
      </c>
      <c r="AA14" s="60" t="s">
        <v>12</v>
      </c>
      <c r="AB14" s="60">
        <v>2</v>
      </c>
      <c r="AC14" s="60">
        <f t="shared" si="4"/>
        <v>1</v>
      </c>
      <c r="AD14" s="60" t="s">
        <v>12</v>
      </c>
      <c r="AE14" s="60">
        <v>1</v>
      </c>
    </row>
    <row r="15" spans="1:31" ht="30" customHeight="1" x14ac:dyDescent="0.15">
      <c r="A15" s="59" t="s">
        <v>112</v>
      </c>
      <c r="B15" s="60" t="s">
        <v>12</v>
      </c>
      <c r="C15" s="60" t="s">
        <v>12</v>
      </c>
      <c r="D15" s="60" t="s">
        <v>12</v>
      </c>
      <c r="E15" s="60">
        <v>1</v>
      </c>
      <c r="F15" s="60" t="s">
        <v>12</v>
      </c>
      <c r="G15" s="60">
        <v>1</v>
      </c>
      <c r="H15" s="60" t="s">
        <v>12</v>
      </c>
      <c r="I15" s="60" t="s">
        <v>12</v>
      </c>
      <c r="J15" s="60" t="s">
        <v>12</v>
      </c>
      <c r="K15" s="60" t="s">
        <v>12</v>
      </c>
      <c r="L15" s="60" t="s">
        <v>12</v>
      </c>
      <c r="M15" s="60" t="s">
        <v>12</v>
      </c>
      <c r="N15" s="53">
        <f t="shared" si="5"/>
        <v>0</v>
      </c>
      <c r="O15" s="53" t="s">
        <v>12</v>
      </c>
      <c r="P15" s="53">
        <v>0</v>
      </c>
      <c r="Q15" s="53">
        <f t="shared" si="6"/>
        <v>1</v>
      </c>
      <c r="R15" s="53" t="s">
        <v>12</v>
      </c>
      <c r="S15" s="53">
        <v>1</v>
      </c>
      <c r="T15" s="53">
        <f t="shared" si="7"/>
        <v>0</v>
      </c>
      <c r="U15" s="53" t="s">
        <v>12</v>
      </c>
      <c r="V15" s="53" t="s">
        <v>12</v>
      </c>
      <c r="W15" s="60">
        <f t="shared" si="2"/>
        <v>0</v>
      </c>
      <c r="X15" s="60" t="s">
        <v>12</v>
      </c>
      <c r="Y15" s="60" t="s">
        <v>12</v>
      </c>
      <c r="Z15" s="60">
        <f t="shared" si="3"/>
        <v>2</v>
      </c>
      <c r="AA15" s="60" t="s">
        <v>12</v>
      </c>
      <c r="AB15" s="60">
        <v>2</v>
      </c>
      <c r="AC15" s="60">
        <f t="shared" si="4"/>
        <v>0</v>
      </c>
      <c r="AD15" s="60" t="s">
        <v>12</v>
      </c>
      <c r="AE15" s="60" t="s">
        <v>12</v>
      </c>
    </row>
    <row r="16" spans="1:31" ht="30" customHeight="1" x14ac:dyDescent="0.15">
      <c r="A16" s="59" t="s">
        <v>113</v>
      </c>
      <c r="B16" s="60">
        <v>1</v>
      </c>
      <c r="C16" s="60">
        <v>1</v>
      </c>
      <c r="D16" s="60" t="s">
        <v>12</v>
      </c>
      <c r="E16" s="60" t="s">
        <v>12</v>
      </c>
      <c r="F16" s="60" t="s">
        <v>12</v>
      </c>
      <c r="G16" s="60" t="s">
        <v>12</v>
      </c>
      <c r="H16" s="60" t="s">
        <v>12</v>
      </c>
      <c r="I16" s="60" t="s">
        <v>12</v>
      </c>
      <c r="J16" s="60" t="s">
        <v>12</v>
      </c>
      <c r="K16" s="60">
        <v>1</v>
      </c>
      <c r="L16" s="60" t="s">
        <v>12</v>
      </c>
      <c r="M16" s="60">
        <v>1</v>
      </c>
      <c r="N16" s="53">
        <f t="shared" si="5"/>
        <v>0</v>
      </c>
      <c r="O16" s="53" t="s">
        <v>12</v>
      </c>
      <c r="P16" s="53" t="s">
        <v>12</v>
      </c>
      <c r="Q16" s="53">
        <f t="shared" si="6"/>
        <v>0</v>
      </c>
      <c r="R16" s="53" t="s">
        <v>12</v>
      </c>
      <c r="S16" s="53" t="s">
        <v>12</v>
      </c>
      <c r="T16" s="53">
        <f t="shared" si="7"/>
        <v>0</v>
      </c>
      <c r="U16" s="53" t="s">
        <v>12</v>
      </c>
      <c r="V16" s="53">
        <v>0</v>
      </c>
      <c r="W16" s="60">
        <f t="shared" si="2"/>
        <v>0</v>
      </c>
      <c r="X16" s="60" t="s">
        <v>12</v>
      </c>
      <c r="Y16" s="60" t="s">
        <v>12</v>
      </c>
      <c r="Z16" s="60">
        <f t="shared" si="3"/>
        <v>0</v>
      </c>
      <c r="AA16" s="60" t="s">
        <v>12</v>
      </c>
      <c r="AB16" s="60" t="s">
        <v>12</v>
      </c>
      <c r="AC16" s="60">
        <f t="shared" si="4"/>
        <v>0</v>
      </c>
      <c r="AD16" s="60" t="s">
        <v>12</v>
      </c>
      <c r="AE16" s="60" t="s">
        <v>12</v>
      </c>
    </row>
    <row r="17" spans="1:31" ht="30" customHeight="1" x14ac:dyDescent="0.15">
      <c r="A17" s="59" t="s">
        <v>114</v>
      </c>
      <c r="B17" s="60">
        <v>13</v>
      </c>
      <c r="C17" s="60">
        <v>2</v>
      </c>
      <c r="D17" s="60">
        <v>11</v>
      </c>
      <c r="E17" s="60">
        <v>7</v>
      </c>
      <c r="F17" s="60">
        <v>3</v>
      </c>
      <c r="G17" s="60">
        <v>4</v>
      </c>
      <c r="H17" s="60">
        <v>6</v>
      </c>
      <c r="I17" s="60">
        <v>2</v>
      </c>
      <c r="J17" s="60">
        <v>4</v>
      </c>
      <c r="K17" s="60">
        <v>13</v>
      </c>
      <c r="L17" s="60">
        <v>2</v>
      </c>
      <c r="M17" s="60">
        <v>11</v>
      </c>
      <c r="N17" s="53">
        <f t="shared" si="5"/>
        <v>4</v>
      </c>
      <c r="O17" s="53">
        <v>1</v>
      </c>
      <c r="P17" s="53">
        <v>3</v>
      </c>
      <c r="Q17" s="53">
        <f t="shared" si="6"/>
        <v>10</v>
      </c>
      <c r="R17" s="53">
        <v>5</v>
      </c>
      <c r="S17" s="53">
        <v>5</v>
      </c>
      <c r="T17" s="53">
        <f t="shared" si="7"/>
        <v>5</v>
      </c>
      <c r="U17" s="53">
        <v>1</v>
      </c>
      <c r="V17" s="53">
        <v>4</v>
      </c>
      <c r="W17" s="60">
        <f t="shared" si="2"/>
        <v>5</v>
      </c>
      <c r="X17" s="60">
        <v>1</v>
      </c>
      <c r="Y17" s="60">
        <v>4</v>
      </c>
      <c r="Z17" s="60">
        <f t="shared" si="3"/>
        <v>3</v>
      </c>
      <c r="AA17" s="60">
        <v>1</v>
      </c>
      <c r="AB17" s="60">
        <v>2</v>
      </c>
      <c r="AC17" s="60">
        <f t="shared" si="4"/>
        <v>6</v>
      </c>
      <c r="AD17" s="60" t="s">
        <v>12</v>
      </c>
      <c r="AE17" s="60">
        <v>6</v>
      </c>
    </row>
    <row r="18" spans="1:31" ht="30" customHeight="1" x14ac:dyDescent="0.15">
      <c r="A18" s="59" t="s">
        <v>115</v>
      </c>
      <c r="B18" s="60">
        <v>5</v>
      </c>
      <c r="C18" s="60" t="s">
        <v>12</v>
      </c>
      <c r="D18" s="60">
        <v>5</v>
      </c>
      <c r="E18" s="60">
        <v>8</v>
      </c>
      <c r="F18" s="60">
        <v>1</v>
      </c>
      <c r="G18" s="60">
        <v>7</v>
      </c>
      <c r="H18" s="60">
        <v>1</v>
      </c>
      <c r="I18" s="60" t="s">
        <v>12</v>
      </c>
      <c r="J18" s="60">
        <v>1</v>
      </c>
      <c r="K18" s="60">
        <v>8</v>
      </c>
      <c r="L18" s="60">
        <v>2</v>
      </c>
      <c r="M18" s="60">
        <v>6</v>
      </c>
      <c r="N18" s="53">
        <f t="shared" si="5"/>
        <v>2</v>
      </c>
      <c r="O18" s="53">
        <v>0</v>
      </c>
      <c r="P18" s="53">
        <v>2</v>
      </c>
      <c r="Q18" s="53">
        <f t="shared" si="6"/>
        <v>2</v>
      </c>
      <c r="R18" s="53" t="s">
        <v>12</v>
      </c>
      <c r="S18" s="53">
        <v>2</v>
      </c>
      <c r="T18" s="53">
        <f t="shared" si="7"/>
        <v>7</v>
      </c>
      <c r="U18" s="53">
        <v>1</v>
      </c>
      <c r="V18" s="53">
        <v>6</v>
      </c>
      <c r="W18" s="60">
        <f t="shared" si="2"/>
        <v>2</v>
      </c>
      <c r="X18" s="60" t="s">
        <v>12</v>
      </c>
      <c r="Y18" s="60">
        <v>2</v>
      </c>
      <c r="Z18" s="60">
        <f t="shared" si="3"/>
        <v>1</v>
      </c>
      <c r="AA18" s="60" t="s">
        <v>12</v>
      </c>
      <c r="AB18" s="60">
        <v>1</v>
      </c>
      <c r="AC18" s="60">
        <f t="shared" si="4"/>
        <v>5</v>
      </c>
      <c r="AD18" s="60">
        <v>1</v>
      </c>
      <c r="AE18" s="60">
        <v>4</v>
      </c>
    </row>
    <row r="19" spans="1:31" ht="30" customHeight="1" x14ac:dyDescent="0.15">
      <c r="A19" s="59" t="s">
        <v>116</v>
      </c>
      <c r="B19" s="60" t="s">
        <v>12</v>
      </c>
      <c r="C19" s="60" t="s">
        <v>12</v>
      </c>
      <c r="D19" s="60" t="s">
        <v>12</v>
      </c>
      <c r="E19" s="60" t="s">
        <v>12</v>
      </c>
      <c r="F19" s="60" t="s">
        <v>12</v>
      </c>
      <c r="G19" s="60" t="s">
        <v>12</v>
      </c>
      <c r="H19" s="60">
        <v>1</v>
      </c>
      <c r="I19" s="60" t="s">
        <v>12</v>
      </c>
      <c r="J19" s="60">
        <v>1</v>
      </c>
      <c r="K19" s="60" t="s">
        <v>12</v>
      </c>
      <c r="L19" s="60" t="s">
        <v>12</v>
      </c>
      <c r="M19" s="60" t="s">
        <v>12</v>
      </c>
      <c r="N19" s="53">
        <f t="shared" si="5"/>
        <v>0</v>
      </c>
      <c r="O19" s="53" t="s">
        <v>12</v>
      </c>
      <c r="P19" s="53" t="s">
        <v>12</v>
      </c>
      <c r="Q19" s="53">
        <f t="shared" si="6"/>
        <v>0</v>
      </c>
      <c r="R19" s="53" t="s">
        <v>12</v>
      </c>
      <c r="S19" s="53">
        <v>0</v>
      </c>
      <c r="T19" s="53">
        <f t="shared" si="7"/>
        <v>1</v>
      </c>
      <c r="U19" s="53">
        <v>1</v>
      </c>
      <c r="V19" s="53" t="s">
        <v>12</v>
      </c>
      <c r="W19" s="60">
        <f t="shared" si="2"/>
        <v>0</v>
      </c>
      <c r="X19" s="60" t="s">
        <v>12</v>
      </c>
      <c r="Y19" s="60" t="s">
        <v>12</v>
      </c>
      <c r="Z19" s="60">
        <f t="shared" si="3"/>
        <v>0</v>
      </c>
      <c r="AA19" s="60" t="s">
        <v>12</v>
      </c>
      <c r="AB19" s="60" t="s">
        <v>12</v>
      </c>
      <c r="AC19" s="60">
        <f t="shared" si="4"/>
        <v>0</v>
      </c>
      <c r="AD19" s="60" t="s">
        <v>12</v>
      </c>
      <c r="AE19" s="60" t="s">
        <v>12</v>
      </c>
    </row>
    <row r="20" spans="1:31" ht="30" customHeight="1" x14ac:dyDescent="0.15">
      <c r="A20" s="59" t="s">
        <v>117</v>
      </c>
      <c r="B20" s="60">
        <v>3</v>
      </c>
      <c r="C20" s="60" t="s">
        <v>12</v>
      </c>
      <c r="D20" s="60">
        <v>3</v>
      </c>
      <c r="E20" s="60">
        <v>7</v>
      </c>
      <c r="F20" s="60">
        <v>1</v>
      </c>
      <c r="G20" s="60">
        <v>6</v>
      </c>
      <c r="H20" s="60">
        <v>4</v>
      </c>
      <c r="I20" s="60">
        <v>1</v>
      </c>
      <c r="J20" s="60">
        <v>3</v>
      </c>
      <c r="K20" s="60">
        <v>3</v>
      </c>
      <c r="L20" s="60" t="s">
        <v>12</v>
      </c>
      <c r="M20" s="60">
        <v>3</v>
      </c>
      <c r="N20" s="53">
        <f t="shared" si="5"/>
        <v>2</v>
      </c>
      <c r="O20" s="53">
        <v>1</v>
      </c>
      <c r="P20" s="53">
        <v>1</v>
      </c>
      <c r="Q20" s="53">
        <f t="shared" si="6"/>
        <v>1</v>
      </c>
      <c r="R20" s="53">
        <v>0</v>
      </c>
      <c r="S20" s="53">
        <v>1</v>
      </c>
      <c r="T20" s="53">
        <f t="shared" si="7"/>
        <v>3</v>
      </c>
      <c r="U20" s="53" t="s">
        <v>12</v>
      </c>
      <c r="V20" s="53">
        <v>3</v>
      </c>
      <c r="W20" s="60">
        <f t="shared" si="2"/>
        <v>2</v>
      </c>
      <c r="X20" s="60" t="s">
        <v>12</v>
      </c>
      <c r="Y20" s="60">
        <v>2</v>
      </c>
      <c r="Z20" s="60">
        <f t="shared" si="3"/>
        <v>2</v>
      </c>
      <c r="AA20" s="60">
        <v>1</v>
      </c>
      <c r="AB20" s="60">
        <v>1</v>
      </c>
      <c r="AC20" s="60">
        <f t="shared" si="4"/>
        <v>3</v>
      </c>
      <c r="AD20" s="60">
        <v>1</v>
      </c>
      <c r="AE20" s="60">
        <v>2</v>
      </c>
    </row>
    <row r="21" spans="1:31" ht="30" customHeight="1" x14ac:dyDescent="0.15">
      <c r="A21" s="59" t="s">
        <v>118</v>
      </c>
      <c r="B21" s="60" t="s">
        <v>12</v>
      </c>
      <c r="C21" s="60" t="s">
        <v>12</v>
      </c>
      <c r="D21" s="60" t="s">
        <v>12</v>
      </c>
      <c r="E21" s="60">
        <v>1</v>
      </c>
      <c r="F21" s="60" t="s">
        <v>12</v>
      </c>
      <c r="G21" s="60">
        <v>1</v>
      </c>
      <c r="H21" s="60">
        <v>1</v>
      </c>
      <c r="I21" s="60" t="s">
        <v>12</v>
      </c>
      <c r="J21" s="60">
        <v>1</v>
      </c>
      <c r="K21" s="60">
        <v>1</v>
      </c>
      <c r="L21" s="60" t="s">
        <v>12</v>
      </c>
      <c r="M21" s="60">
        <v>1</v>
      </c>
      <c r="N21" s="53">
        <f t="shared" si="5"/>
        <v>3</v>
      </c>
      <c r="O21" s="53" t="s">
        <v>12</v>
      </c>
      <c r="P21" s="53">
        <v>3</v>
      </c>
      <c r="Q21" s="53">
        <f t="shared" si="6"/>
        <v>1</v>
      </c>
      <c r="R21" s="53">
        <v>1</v>
      </c>
      <c r="S21" s="53">
        <v>0</v>
      </c>
      <c r="T21" s="53">
        <f t="shared" si="7"/>
        <v>1</v>
      </c>
      <c r="U21" s="53" t="s">
        <v>12</v>
      </c>
      <c r="V21" s="53">
        <v>1</v>
      </c>
      <c r="W21" s="60">
        <f t="shared" si="2"/>
        <v>1</v>
      </c>
      <c r="X21" s="60" t="s">
        <v>12</v>
      </c>
      <c r="Y21" s="60">
        <v>1</v>
      </c>
      <c r="Z21" s="60">
        <f t="shared" si="3"/>
        <v>3</v>
      </c>
      <c r="AA21" s="60" t="s">
        <v>12</v>
      </c>
      <c r="AB21" s="60">
        <v>3</v>
      </c>
      <c r="AC21" s="60">
        <f t="shared" si="4"/>
        <v>0</v>
      </c>
      <c r="AD21" s="60" t="s">
        <v>12</v>
      </c>
      <c r="AE21" s="60" t="s">
        <v>12</v>
      </c>
    </row>
    <row r="22" spans="1:31" ht="30" customHeight="1" x14ac:dyDescent="0.15">
      <c r="A22" s="59" t="s">
        <v>119</v>
      </c>
      <c r="B22" s="60">
        <v>5</v>
      </c>
      <c r="C22" s="60">
        <v>1</v>
      </c>
      <c r="D22" s="60">
        <v>4</v>
      </c>
      <c r="E22" s="60">
        <v>7</v>
      </c>
      <c r="F22" s="60">
        <v>1</v>
      </c>
      <c r="G22" s="60">
        <v>6</v>
      </c>
      <c r="H22" s="60">
        <v>3</v>
      </c>
      <c r="I22" s="60" t="s">
        <v>12</v>
      </c>
      <c r="J22" s="60">
        <v>3</v>
      </c>
      <c r="K22" s="60" t="s">
        <v>12</v>
      </c>
      <c r="L22" s="60" t="s">
        <v>12</v>
      </c>
      <c r="M22" s="60" t="s">
        <v>12</v>
      </c>
      <c r="N22" s="53">
        <f t="shared" si="5"/>
        <v>4</v>
      </c>
      <c r="O22" s="53">
        <v>3</v>
      </c>
      <c r="P22" s="53">
        <v>1</v>
      </c>
      <c r="Q22" s="53">
        <f t="shared" si="6"/>
        <v>3</v>
      </c>
      <c r="R22" s="53">
        <v>2</v>
      </c>
      <c r="S22" s="53">
        <v>1</v>
      </c>
      <c r="T22" s="53">
        <f t="shared" si="7"/>
        <v>1</v>
      </c>
      <c r="U22" s="53" t="s">
        <v>12</v>
      </c>
      <c r="V22" s="53">
        <v>1</v>
      </c>
      <c r="W22" s="60">
        <f t="shared" si="2"/>
        <v>2</v>
      </c>
      <c r="X22" s="60">
        <v>1</v>
      </c>
      <c r="Y22" s="60">
        <v>1</v>
      </c>
      <c r="Z22" s="60">
        <f t="shared" si="3"/>
        <v>1</v>
      </c>
      <c r="AA22" s="60" t="s">
        <v>12</v>
      </c>
      <c r="AB22" s="60">
        <v>1</v>
      </c>
      <c r="AC22" s="60">
        <f t="shared" si="4"/>
        <v>0</v>
      </c>
      <c r="AD22" s="60" t="s">
        <v>12</v>
      </c>
      <c r="AE22" s="60" t="s">
        <v>12</v>
      </c>
    </row>
    <row r="23" spans="1:31" ht="30" customHeight="1" x14ac:dyDescent="0.15">
      <c r="A23" s="59" t="s">
        <v>120</v>
      </c>
      <c r="B23" s="60">
        <v>2</v>
      </c>
      <c r="C23" s="60">
        <v>2</v>
      </c>
      <c r="D23" s="60" t="s">
        <v>12</v>
      </c>
      <c r="E23" s="60">
        <v>2</v>
      </c>
      <c r="F23" s="60">
        <v>1</v>
      </c>
      <c r="G23" s="60">
        <v>1</v>
      </c>
      <c r="H23" s="60">
        <v>1</v>
      </c>
      <c r="I23" s="60">
        <v>1</v>
      </c>
      <c r="J23" s="60" t="s">
        <v>12</v>
      </c>
      <c r="K23" s="60">
        <v>1</v>
      </c>
      <c r="L23" s="60" t="s">
        <v>12</v>
      </c>
      <c r="M23" s="60">
        <v>1</v>
      </c>
      <c r="N23" s="53">
        <f t="shared" si="5"/>
        <v>3</v>
      </c>
      <c r="O23" s="53">
        <v>3</v>
      </c>
      <c r="P23" s="53">
        <v>0</v>
      </c>
      <c r="Q23" s="53">
        <f t="shared" si="6"/>
        <v>2</v>
      </c>
      <c r="R23" s="53">
        <v>0</v>
      </c>
      <c r="S23" s="53">
        <v>2</v>
      </c>
      <c r="T23" s="53">
        <f t="shared" si="7"/>
        <v>0</v>
      </c>
      <c r="U23" s="53" t="s">
        <v>12</v>
      </c>
      <c r="V23" s="53">
        <v>0</v>
      </c>
      <c r="W23" s="60">
        <f t="shared" si="2"/>
        <v>1</v>
      </c>
      <c r="X23" s="60">
        <v>1</v>
      </c>
      <c r="Y23" s="60" t="s">
        <v>12</v>
      </c>
      <c r="Z23" s="60">
        <f t="shared" si="3"/>
        <v>1</v>
      </c>
      <c r="AA23" s="60">
        <v>1</v>
      </c>
      <c r="AB23" s="60" t="s">
        <v>12</v>
      </c>
      <c r="AC23" s="60">
        <f t="shared" si="4"/>
        <v>0</v>
      </c>
      <c r="AD23" s="60" t="s">
        <v>12</v>
      </c>
      <c r="AE23" s="60" t="s">
        <v>12</v>
      </c>
    </row>
    <row r="24" spans="1:31" ht="30" customHeight="1" x14ac:dyDescent="0.15">
      <c r="A24" s="59" t="s">
        <v>121</v>
      </c>
      <c r="B24" s="60">
        <v>1</v>
      </c>
      <c r="C24" s="60" t="s">
        <v>12</v>
      </c>
      <c r="D24" s="60">
        <v>1</v>
      </c>
      <c r="E24" s="60" t="s">
        <v>12</v>
      </c>
      <c r="F24" s="60" t="s">
        <v>12</v>
      </c>
      <c r="G24" s="60" t="s">
        <v>12</v>
      </c>
      <c r="H24" s="60" t="s">
        <v>12</v>
      </c>
      <c r="I24" s="60" t="s">
        <v>12</v>
      </c>
      <c r="J24" s="60" t="s">
        <v>12</v>
      </c>
      <c r="K24" s="60" t="s">
        <v>12</v>
      </c>
      <c r="L24" s="60" t="s">
        <v>12</v>
      </c>
      <c r="M24" s="60" t="s">
        <v>12</v>
      </c>
      <c r="N24" s="53">
        <f t="shared" si="5"/>
        <v>0</v>
      </c>
      <c r="O24" s="53" t="s">
        <v>12</v>
      </c>
      <c r="P24" s="53" t="s">
        <v>12</v>
      </c>
      <c r="Q24" s="53">
        <f t="shared" si="6"/>
        <v>2</v>
      </c>
      <c r="R24" s="53">
        <v>2</v>
      </c>
      <c r="S24" s="53" t="s">
        <v>12</v>
      </c>
      <c r="T24" s="53">
        <f t="shared" si="7"/>
        <v>0</v>
      </c>
      <c r="U24" s="53" t="s">
        <v>12</v>
      </c>
      <c r="V24" s="53" t="s">
        <v>12</v>
      </c>
      <c r="W24" s="60">
        <f t="shared" si="2"/>
        <v>0</v>
      </c>
      <c r="X24" s="60" t="s">
        <v>12</v>
      </c>
      <c r="Y24" s="60" t="s">
        <v>12</v>
      </c>
      <c r="Z24" s="60">
        <f t="shared" si="3"/>
        <v>0</v>
      </c>
      <c r="AA24" s="60" t="s">
        <v>12</v>
      </c>
      <c r="AB24" s="60" t="s">
        <v>12</v>
      </c>
      <c r="AC24" s="60">
        <f t="shared" si="4"/>
        <v>0</v>
      </c>
      <c r="AD24" s="60" t="s">
        <v>12</v>
      </c>
      <c r="AE24" s="60" t="s">
        <v>12</v>
      </c>
    </row>
    <row r="25" spans="1:31" ht="30" customHeight="1" x14ac:dyDescent="0.15">
      <c r="A25" s="61" t="s">
        <v>122</v>
      </c>
      <c r="C25" s="62"/>
      <c r="D25" s="63"/>
      <c r="F25" s="62"/>
      <c r="G25" s="63"/>
      <c r="I25" s="62"/>
      <c r="J25" s="63"/>
      <c r="X25" s="62"/>
      <c r="Y25" s="63"/>
      <c r="AA25" s="62"/>
      <c r="AB25" s="62"/>
      <c r="AC25" s="63"/>
      <c r="AD25" s="63" t="s">
        <v>94</v>
      </c>
      <c r="AE25" s="62"/>
    </row>
    <row r="26" spans="1:31" ht="16.5" customHeight="1" x14ac:dyDescent="0.15">
      <c r="A26" s="64"/>
      <c r="C26" s="62"/>
      <c r="D26" s="63"/>
      <c r="F26" s="62"/>
      <c r="G26" s="63"/>
      <c r="I26" s="62"/>
      <c r="J26" s="63"/>
      <c r="L26" s="62"/>
      <c r="X26" s="62"/>
      <c r="Y26" s="63"/>
      <c r="AA26" s="62"/>
      <c r="AB26" s="62"/>
      <c r="AC26" s="63"/>
      <c r="AD26" s="62"/>
      <c r="AE26" s="62"/>
    </row>
  </sheetData>
  <mergeCells count="14">
    <mergeCell ref="AC3:AE3"/>
    <mergeCell ref="K3:M3"/>
    <mergeCell ref="N3:P3"/>
    <mergeCell ref="Q3:S3"/>
    <mergeCell ref="T3:V3"/>
    <mergeCell ref="W3:Y3"/>
    <mergeCell ref="Z3:AB3"/>
    <mergeCell ref="B2:D2"/>
    <mergeCell ref="E2:G2"/>
    <mergeCell ref="H2:J2"/>
    <mergeCell ref="A3:A4"/>
    <mergeCell ref="B3:D3"/>
    <mergeCell ref="E3:G3"/>
    <mergeCell ref="H3:J3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showGridLines="0" zoomScale="80" zoomScaleNormal="80" workbookViewId="0">
      <selection activeCell="D5" sqref="D5"/>
    </sheetView>
  </sheetViews>
  <sheetFormatPr defaultRowHeight="17.25" x14ac:dyDescent="0.15"/>
  <cols>
    <col min="1" max="13" width="11.875" style="1" customWidth="1"/>
    <col min="14" max="18" width="9.375" style="1" customWidth="1"/>
    <col min="19" max="23" width="13.75" style="1" customWidth="1"/>
    <col min="24" max="24" width="22.5" style="1" customWidth="1"/>
    <col min="25" max="16384" width="9" style="1"/>
  </cols>
  <sheetData>
    <row r="1" spans="1:16" x14ac:dyDescent="0.15">
      <c r="A1" s="1" t="s">
        <v>123</v>
      </c>
    </row>
    <row r="2" spans="1:16" x14ac:dyDescent="0.15">
      <c r="D2" s="20"/>
      <c r="E2" s="20"/>
      <c r="F2" s="20"/>
      <c r="G2" s="20"/>
      <c r="I2" s="20"/>
      <c r="J2" s="21"/>
      <c r="L2" s="20"/>
      <c r="M2" s="21" t="s">
        <v>83</v>
      </c>
    </row>
    <row r="3" spans="1:16" ht="30" customHeight="1" x14ac:dyDescent="0.15">
      <c r="A3" s="65" t="s">
        <v>124</v>
      </c>
      <c r="B3" s="66"/>
      <c r="C3" s="13" t="s">
        <v>2</v>
      </c>
      <c r="D3" s="59" t="s">
        <v>125</v>
      </c>
      <c r="E3" s="59" t="s">
        <v>126</v>
      </c>
      <c r="F3" s="59" t="s">
        <v>127</v>
      </c>
      <c r="G3" s="59" t="s">
        <v>128</v>
      </c>
      <c r="H3" s="59" t="s">
        <v>129</v>
      </c>
      <c r="I3" s="59" t="s">
        <v>130</v>
      </c>
      <c r="J3" s="59" t="s">
        <v>131</v>
      </c>
      <c r="K3" s="59" t="s">
        <v>132</v>
      </c>
      <c r="L3" s="59" t="s">
        <v>133</v>
      </c>
      <c r="M3" s="59" t="s">
        <v>134</v>
      </c>
      <c r="N3" s="27"/>
      <c r="O3" s="27"/>
      <c r="P3" s="27"/>
    </row>
    <row r="4" spans="1:16" ht="30" customHeight="1" x14ac:dyDescent="0.15">
      <c r="A4" s="67" t="s">
        <v>135</v>
      </c>
      <c r="B4" s="67"/>
      <c r="C4" s="67"/>
      <c r="D4" s="15">
        <v>89</v>
      </c>
      <c r="E4" s="15">
        <v>101</v>
      </c>
      <c r="F4" s="15">
        <v>98</v>
      </c>
      <c r="G4" s="15">
        <v>101</v>
      </c>
      <c r="H4" s="15">
        <v>74</v>
      </c>
      <c r="I4" s="15">
        <v>97</v>
      </c>
      <c r="J4" s="15">
        <v>75</v>
      </c>
      <c r="K4" s="15">
        <v>84</v>
      </c>
      <c r="L4" s="15">
        <v>88</v>
      </c>
      <c r="M4" s="15">
        <v>70</v>
      </c>
      <c r="N4" s="27"/>
      <c r="O4" s="27"/>
      <c r="P4" s="27"/>
    </row>
    <row r="5" spans="1:16" ht="30" customHeight="1" x14ac:dyDescent="0.15">
      <c r="A5" s="67" t="s">
        <v>136</v>
      </c>
      <c r="B5" s="68"/>
      <c r="C5" s="59" t="s">
        <v>137</v>
      </c>
      <c r="D5" s="15">
        <v>87</v>
      </c>
      <c r="E5" s="15">
        <v>97</v>
      </c>
      <c r="F5" s="15">
        <v>96</v>
      </c>
      <c r="G5" s="15">
        <v>100</v>
      </c>
      <c r="H5" s="15">
        <v>69</v>
      </c>
      <c r="I5" s="15">
        <v>93</v>
      </c>
      <c r="J5" s="15">
        <v>72</v>
      </c>
      <c r="K5" s="15">
        <v>83</v>
      </c>
      <c r="L5" s="15">
        <v>85</v>
      </c>
      <c r="M5" s="15">
        <v>66</v>
      </c>
      <c r="N5" s="27"/>
      <c r="O5" s="27"/>
      <c r="P5" s="27"/>
    </row>
    <row r="6" spans="1:16" ht="30" customHeight="1" x14ac:dyDescent="0.15">
      <c r="A6" s="68"/>
      <c r="B6" s="68"/>
      <c r="C6" s="59" t="s">
        <v>138</v>
      </c>
      <c r="D6" s="48">
        <f t="shared" ref="D6:J6" si="0">D5/D4*100</f>
        <v>97.752808988764045</v>
      </c>
      <c r="E6" s="48">
        <f t="shared" si="0"/>
        <v>96.039603960396036</v>
      </c>
      <c r="F6" s="48">
        <f t="shared" si="0"/>
        <v>97.959183673469383</v>
      </c>
      <c r="G6" s="48">
        <f t="shared" si="0"/>
        <v>99.009900990099013</v>
      </c>
      <c r="H6" s="48">
        <f t="shared" si="0"/>
        <v>93.243243243243242</v>
      </c>
      <c r="I6" s="48">
        <f t="shared" si="0"/>
        <v>95.876288659793815</v>
      </c>
      <c r="J6" s="48">
        <f t="shared" si="0"/>
        <v>96</v>
      </c>
      <c r="K6" s="48">
        <f>K5/K4*100</f>
        <v>98.80952380952381</v>
      </c>
      <c r="L6" s="48">
        <f>L5/L4*100</f>
        <v>96.590909090909093</v>
      </c>
      <c r="M6" s="48">
        <f>M5/M4*100</f>
        <v>94.285714285714278</v>
      </c>
      <c r="N6" s="27"/>
      <c r="O6" s="27"/>
      <c r="P6" s="27"/>
    </row>
    <row r="7" spans="1:16" ht="30" customHeight="1" x14ac:dyDescent="0.15">
      <c r="A7" s="69" t="s">
        <v>139</v>
      </c>
      <c r="B7" s="67" t="s">
        <v>140</v>
      </c>
      <c r="C7" s="59" t="s">
        <v>137</v>
      </c>
      <c r="D7" s="15">
        <v>62</v>
      </c>
      <c r="E7" s="15">
        <f t="shared" ref="E7:J7" si="1">E9+E11+E12+E13</f>
        <v>88</v>
      </c>
      <c r="F7" s="15">
        <f t="shared" si="1"/>
        <v>86</v>
      </c>
      <c r="G7" s="15">
        <f t="shared" si="1"/>
        <v>93</v>
      </c>
      <c r="H7" s="15">
        <f t="shared" si="1"/>
        <v>62</v>
      </c>
      <c r="I7" s="15">
        <f t="shared" si="1"/>
        <v>81</v>
      </c>
      <c r="J7" s="15">
        <f t="shared" si="1"/>
        <v>64</v>
      </c>
      <c r="K7" s="15">
        <f>K9+K11+K12+K13</f>
        <v>73</v>
      </c>
      <c r="L7" s="15">
        <f>L9+L11+L12+L13</f>
        <v>74</v>
      </c>
      <c r="M7" s="15">
        <f>M9+M11+M12+M13</f>
        <v>58</v>
      </c>
      <c r="N7" s="27"/>
      <c r="O7" s="27"/>
      <c r="P7" s="27"/>
    </row>
    <row r="8" spans="1:16" ht="30" customHeight="1" x14ac:dyDescent="0.15">
      <c r="A8" s="69"/>
      <c r="B8" s="67"/>
      <c r="C8" s="59" t="s">
        <v>138</v>
      </c>
      <c r="D8" s="48">
        <f t="shared" ref="D8:J8" si="2">D7/D4*100</f>
        <v>69.662921348314612</v>
      </c>
      <c r="E8" s="48">
        <f t="shared" si="2"/>
        <v>87.128712871287135</v>
      </c>
      <c r="F8" s="48">
        <f t="shared" si="2"/>
        <v>87.755102040816325</v>
      </c>
      <c r="G8" s="48">
        <f t="shared" si="2"/>
        <v>92.079207920792086</v>
      </c>
      <c r="H8" s="48">
        <f t="shared" si="2"/>
        <v>83.78378378378379</v>
      </c>
      <c r="I8" s="48">
        <f t="shared" si="2"/>
        <v>83.505154639175259</v>
      </c>
      <c r="J8" s="48">
        <f t="shared" si="2"/>
        <v>85.333333333333343</v>
      </c>
      <c r="K8" s="48">
        <f>K7/K4*100</f>
        <v>86.904761904761912</v>
      </c>
      <c r="L8" s="48">
        <f>L7/L4*100</f>
        <v>84.090909090909093</v>
      </c>
      <c r="M8" s="48">
        <f>M7/M4*100</f>
        <v>82.857142857142861</v>
      </c>
      <c r="N8" s="27"/>
      <c r="O8" s="27"/>
      <c r="P8" s="27"/>
    </row>
    <row r="9" spans="1:16" ht="30" customHeight="1" x14ac:dyDescent="0.15">
      <c r="A9" s="69"/>
      <c r="B9" s="67" t="s">
        <v>141</v>
      </c>
      <c r="C9" s="59" t="s">
        <v>137</v>
      </c>
      <c r="D9" s="15">
        <v>38</v>
      </c>
      <c r="E9" s="15">
        <v>28</v>
      </c>
      <c r="F9" s="15">
        <v>33</v>
      </c>
      <c r="G9" s="15">
        <v>41</v>
      </c>
      <c r="H9" s="15">
        <v>25</v>
      </c>
      <c r="I9" s="15">
        <v>30</v>
      </c>
      <c r="J9" s="15">
        <v>26</v>
      </c>
      <c r="K9" s="15">
        <v>30</v>
      </c>
      <c r="L9" s="15">
        <v>26</v>
      </c>
      <c r="M9" s="15">
        <v>24</v>
      </c>
      <c r="N9" s="27"/>
      <c r="O9" s="27"/>
      <c r="P9" s="27"/>
    </row>
    <row r="10" spans="1:16" ht="30" customHeight="1" x14ac:dyDescent="0.15">
      <c r="A10" s="69"/>
      <c r="B10" s="67"/>
      <c r="C10" s="59" t="s">
        <v>138</v>
      </c>
      <c r="D10" s="48">
        <f t="shared" ref="D10:J10" si="3">D9/D4*100</f>
        <v>42.696629213483142</v>
      </c>
      <c r="E10" s="48">
        <f t="shared" si="3"/>
        <v>27.722772277227726</v>
      </c>
      <c r="F10" s="48">
        <f t="shared" si="3"/>
        <v>33.673469387755098</v>
      </c>
      <c r="G10" s="48">
        <f t="shared" si="3"/>
        <v>40.594059405940598</v>
      </c>
      <c r="H10" s="48">
        <f t="shared" si="3"/>
        <v>33.783783783783782</v>
      </c>
      <c r="I10" s="48">
        <f t="shared" si="3"/>
        <v>30.927835051546392</v>
      </c>
      <c r="J10" s="48">
        <f t="shared" si="3"/>
        <v>34.666666666666671</v>
      </c>
      <c r="K10" s="48">
        <f>K9/K4*100</f>
        <v>35.714285714285715</v>
      </c>
      <c r="L10" s="48">
        <f>L9/L4*100</f>
        <v>29.545454545454547</v>
      </c>
      <c r="M10" s="48">
        <f>M9/M4*100</f>
        <v>34.285714285714285</v>
      </c>
      <c r="N10" s="27"/>
      <c r="O10" s="27"/>
      <c r="P10" s="27"/>
    </row>
    <row r="11" spans="1:16" ht="30" customHeight="1" x14ac:dyDescent="0.15">
      <c r="A11" s="69"/>
      <c r="B11" s="67" t="s">
        <v>142</v>
      </c>
      <c r="C11" s="67"/>
      <c r="D11" s="15">
        <v>16</v>
      </c>
      <c r="E11" s="15">
        <v>20</v>
      </c>
      <c r="F11" s="15">
        <v>13</v>
      </c>
      <c r="G11" s="15">
        <v>16</v>
      </c>
      <c r="H11" s="15">
        <v>9</v>
      </c>
      <c r="I11" s="15">
        <v>21</v>
      </c>
      <c r="J11" s="15">
        <v>18</v>
      </c>
      <c r="K11" s="15">
        <v>11</v>
      </c>
      <c r="L11" s="15">
        <v>13</v>
      </c>
      <c r="M11" s="15">
        <v>7</v>
      </c>
      <c r="N11" s="27"/>
      <c r="O11" s="27"/>
      <c r="P11" s="27"/>
    </row>
    <row r="12" spans="1:16" ht="30" customHeight="1" x14ac:dyDescent="0.15">
      <c r="A12" s="69"/>
      <c r="B12" s="67" t="s">
        <v>143</v>
      </c>
      <c r="C12" s="67"/>
      <c r="D12" s="15">
        <v>20</v>
      </c>
      <c r="E12" s="15">
        <v>34</v>
      </c>
      <c r="F12" s="15">
        <v>36</v>
      </c>
      <c r="G12" s="15">
        <v>28</v>
      </c>
      <c r="H12" s="15">
        <v>21</v>
      </c>
      <c r="I12" s="15">
        <v>24</v>
      </c>
      <c r="J12" s="15">
        <v>14</v>
      </c>
      <c r="K12" s="15">
        <v>22</v>
      </c>
      <c r="L12" s="15">
        <v>30</v>
      </c>
      <c r="M12" s="15">
        <v>21</v>
      </c>
      <c r="N12" s="27"/>
      <c r="O12" s="27"/>
      <c r="P12" s="27"/>
    </row>
    <row r="13" spans="1:16" ht="30" customHeight="1" x14ac:dyDescent="0.15">
      <c r="A13" s="69"/>
      <c r="B13" s="67" t="s">
        <v>144</v>
      </c>
      <c r="C13" s="67"/>
      <c r="D13" s="15">
        <v>5</v>
      </c>
      <c r="E13" s="15">
        <v>6</v>
      </c>
      <c r="F13" s="15">
        <v>4</v>
      </c>
      <c r="G13" s="15">
        <v>8</v>
      </c>
      <c r="H13" s="15">
        <v>7</v>
      </c>
      <c r="I13" s="15">
        <v>6</v>
      </c>
      <c r="J13" s="15">
        <v>6</v>
      </c>
      <c r="K13" s="15">
        <v>10</v>
      </c>
      <c r="L13" s="15">
        <v>5</v>
      </c>
      <c r="M13" s="15">
        <v>6</v>
      </c>
      <c r="N13" s="27"/>
      <c r="O13" s="27"/>
      <c r="P13" s="27"/>
    </row>
    <row r="14" spans="1:16" ht="30" customHeight="1" x14ac:dyDescent="0.15">
      <c r="A14" s="69" t="s">
        <v>145</v>
      </c>
      <c r="B14" s="67" t="s">
        <v>140</v>
      </c>
      <c r="C14" s="67"/>
      <c r="D14" s="15">
        <f t="shared" ref="D14:J14" si="4">SUM(D15:D18)</f>
        <v>25</v>
      </c>
      <c r="E14" s="15">
        <f t="shared" si="4"/>
        <v>9</v>
      </c>
      <c r="F14" s="15">
        <f t="shared" si="4"/>
        <v>10</v>
      </c>
      <c r="G14" s="15">
        <f t="shared" si="4"/>
        <v>7</v>
      </c>
      <c r="H14" s="15">
        <f t="shared" si="4"/>
        <v>7</v>
      </c>
      <c r="I14" s="15">
        <f t="shared" si="4"/>
        <v>12</v>
      </c>
      <c r="J14" s="15">
        <f t="shared" si="4"/>
        <v>8</v>
      </c>
      <c r="K14" s="15">
        <f>SUM(K15:K18)</f>
        <v>10</v>
      </c>
      <c r="L14" s="15">
        <f>SUM(L15:L18)</f>
        <v>11</v>
      </c>
      <c r="M14" s="15">
        <f>SUM(M15:M18)</f>
        <v>8</v>
      </c>
      <c r="N14" s="27"/>
      <c r="O14" s="27"/>
      <c r="P14" s="27"/>
    </row>
    <row r="15" spans="1:16" ht="30" customHeight="1" x14ac:dyDescent="0.15">
      <c r="A15" s="69"/>
      <c r="B15" s="67" t="s">
        <v>146</v>
      </c>
      <c r="C15" s="67"/>
      <c r="D15" s="15" t="s">
        <v>12</v>
      </c>
      <c r="E15" s="15">
        <v>7</v>
      </c>
      <c r="F15" s="15">
        <v>8</v>
      </c>
      <c r="G15" s="15">
        <v>4</v>
      </c>
      <c r="H15" s="15">
        <v>2</v>
      </c>
      <c r="I15" s="15">
        <v>3</v>
      </c>
      <c r="J15" s="15">
        <v>2</v>
      </c>
      <c r="K15" s="15">
        <v>5</v>
      </c>
      <c r="L15" s="15">
        <v>6</v>
      </c>
      <c r="M15" s="15">
        <v>6</v>
      </c>
      <c r="N15" s="27"/>
      <c r="O15" s="27"/>
      <c r="P15" s="27"/>
    </row>
    <row r="16" spans="1:16" ht="30" customHeight="1" x14ac:dyDescent="0.15">
      <c r="A16" s="69"/>
      <c r="B16" s="67" t="s">
        <v>147</v>
      </c>
      <c r="C16" s="67"/>
      <c r="D16" s="15">
        <v>2</v>
      </c>
      <c r="E16" s="15" t="s">
        <v>12</v>
      </c>
      <c r="F16" s="15" t="s">
        <v>12</v>
      </c>
      <c r="G16" s="15" t="s">
        <v>12</v>
      </c>
      <c r="H16" s="15">
        <v>2</v>
      </c>
      <c r="I16" s="15">
        <v>4</v>
      </c>
      <c r="J16" s="15" t="s">
        <v>12</v>
      </c>
      <c r="K16" s="15" t="s">
        <v>12</v>
      </c>
      <c r="L16" s="15">
        <v>1</v>
      </c>
      <c r="M16" s="15" t="s">
        <v>12</v>
      </c>
      <c r="N16" s="27"/>
      <c r="O16" s="27"/>
      <c r="P16" s="27"/>
    </row>
    <row r="17" spans="1:24" ht="30" customHeight="1" x14ac:dyDescent="0.15">
      <c r="A17" s="69"/>
      <c r="B17" s="67" t="s">
        <v>148</v>
      </c>
      <c r="C17" s="67"/>
      <c r="D17" s="15" t="s">
        <v>12</v>
      </c>
      <c r="E17" s="15">
        <v>1</v>
      </c>
      <c r="F17" s="15" t="s">
        <v>12</v>
      </c>
      <c r="G17" s="15" t="s">
        <v>12</v>
      </c>
      <c r="H17" s="53">
        <v>0</v>
      </c>
      <c r="I17" s="15">
        <v>1</v>
      </c>
      <c r="J17" s="15">
        <v>2</v>
      </c>
      <c r="K17" s="53">
        <v>1</v>
      </c>
      <c r="L17" s="15">
        <v>1</v>
      </c>
      <c r="M17" s="15">
        <v>1</v>
      </c>
      <c r="N17" s="27"/>
      <c r="O17" s="27"/>
      <c r="P17" s="27"/>
    </row>
    <row r="18" spans="1:24" ht="30" customHeight="1" x14ac:dyDescent="0.15">
      <c r="A18" s="69"/>
      <c r="B18" s="67" t="s">
        <v>149</v>
      </c>
      <c r="C18" s="67"/>
      <c r="D18" s="15">
        <f t="shared" ref="D18:J18" si="5">D5-D7-SUM(D15:D17)</f>
        <v>23</v>
      </c>
      <c r="E18" s="15">
        <f t="shared" si="5"/>
        <v>1</v>
      </c>
      <c r="F18" s="15">
        <f t="shared" si="5"/>
        <v>2</v>
      </c>
      <c r="G18" s="15">
        <f t="shared" si="5"/>
        <v>3</v>
      </c>
      <c r="H18" s="15">
        <f t="shared" si="5"/>
        <v>3</v>
      </c>
      <c r="I18" s="15">
        <f t="shared" si="5"/>
        <v>4</v>
      </c>
      <c r="J18" s="15">
        <f t="shared" si="5"/>
        <v>4</v>
      </c>
      <c r="K18" s="15">
        <f>K5-K7-SUM(K15:K17)</f>
        <v>4</v>
      </c>
      <c r="L18" s="15">
        <f>L5-L7-SUM(L15:L17)</f>
        <v>3</v>
      </c>
      <c r="M18" s="15">
        <f>M5-M7-SUM(M15:M17)</f>
        <v>1</v>
      </c>
      <c r="N18" s="27"/>
      <c r="O18" s="27"/>
      <c r="P18" s="27"/>
    </row>
    <row r="19" spans="1:24" ht="30" customHeight="1" x14ac:dyDescent="0.15">
      <c r="A19" s="61" t="s">
        <v>122</v>
      </c>
      <c r="B19" s="61"/>
      <c r="C19" s="61"/>
      <c r="D19" s="62"/>
      <c r="E19" s="62"/>
      <c r="F19" s="62"/>
      <c r="H19" s="61"/>
      <c r="I19" s="61"/>
      <c r="J19" s="63"/>
      <c r="K19" s="61"/>
      <c r="L19" s="61"/>
      <c r="M19" s="63" t="s">
        <v>94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</sheetData>
  <mergeCells count="15">
    <mergeCell ref="A14:A18"/>
    <mergeCell ref="B14:C14"/>
    <mergeCell ref="B15:C15"/>
    <mergeCell ref="B16:C16"/>
    <mergeCell ref="B17:C17"/>
    <mergeCell ref="B18:C18"/>
    <mergeCell ref="A3:B3"/>
    <mergeCell ref="A4:C4"/>
    <mergeCell ref="A5:B6"/>
    <mergeCell ref="A7:A13"/>
    <mergeCell ref="B7:B8"/>
    <mergeCell ref="B9:B10"/>
    <mergeCell ref="B11:C11"/>
    <mergeCell ref="B12:C12"/>
    <mergeCell ref="B13:C13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zoomScale="80" zoomScaleNormal="80" zoomScaleSheetLayoutView="110" workbookViewId="0">
      <selection activeCell="D5" sqref="D5"/>
    </sheetView>
  </sheetViews>
  <sheetFormatPr defaultRowHeight="17.25" x14ac:dyDescent="0.15"/>
  <cols>
    <col min="1" max="1" width="6.25" style="1" customWidth="1"/>
    <col min="2" max="2" width="11.25" style="1" customWidth="1"/>
    <col min="3" max="8" width="17.5" style="1" customWidth="1"/>
    <col min="9" max="9" width="14.625" style="1" bestFit="1" customWidth="1"/>
    <col min="10" max="16384" width="9" style="1"/>
  </cols>
  <sheetData>
    <row r="1" spans="1:9" x14ac:dyDescent="0.15">
      <c r="A1" s="1" t="s">
        <v>150</v>
      </c>
    </row>
    <row r="2" spans="1:9" x14ac:dyDescent="0.15">
      <c r="F2" s="2"/>
      <c r="G2" s="2"/>
      <c r="H2" s="2" t="s">
        <v>151</v>
      </c>
    </row>
    <row r="3" spans="1:9" ht="37.5" customHeight="1" x14ac:dyDescent="0.15">
      <c r="A3" s="23" t="s">
        <v>152</v>
      </c>
      <c r="B3" s="29"/>
      <c r="C3" s="26" t="s">
        <v>153</v>
      </c>
      <c r="D3" s="26" t="s">
        <v>154</v>
      </c>
      <c r="E3" s="44"/>
      <c r="F3" s="44"/>
      <c r="G3" s="26" t="s">
        <v>155</v>
      </c>
      <c r="H3" s="44"/>
    </row>
    <row r="4" spans="1:9" ht="37.5" customHeight="1" x14ac:dyDescent="0.15">
      <c r="A4" s="23"/>
      <c r="B4" s="29"/>
      <c r="C4" s="26"/>
      <c r="D4" s="12" t="s">
        <v>156</v>
      </c>
      <c r="E4" s="12" t="s">
        <v>157</v>
      </c>
      <c r="F4" s="12" t="s">
        <v>158</v>
      </c>
      <c r="G4" s="12" t="s">
        <v>156</v>
      </c>
      <c r="H4" s="12" t="s">
        <v>157</v>
      </c>
      <c r="I4" s="70" t="s">
        <v>159</v>
      </c>
    </row>
    <row r="5" spans="1:9" ht="30" customHeight="1" x14ac:dyDescent="0.15">
      <c r="A5" s="71" t="s">
        <v>160</v>
      </c>
      <c r="B5" s="13" t="s">
        <v>161</v>
      </c>
      <c r="C5" s="14">
        <f>SUM(D5:F5)</f>
        <v>26772</v>
      </c>
      <c r="D5" s="14">
        <v>14802</v>
      </c>
      <c r="E5" s="14">
        <v>7115</v>
      </c>
      <c r="F5" s="14">
        <v>4855</v>
      </c>
      <c r="G5" s="14">
        <f>ROUND(D5/I5,0)</f>
        <v>43</v>
      </c>
      <c r="H5" s="14">
        <f>ROUND(E5/I5,0)</f>
        <v>21</v>
      </c>
      <c r="I5" s="72">
        <v>345</v>
      </c>
    </row>
    <row r="6" spans="1:9" ht="30" customHeight="1" x14ac:dyDescent="0.15">
      <c r="A6" s="73"/>
      <c r="B6" s="13" t="s">
        <v>162</v>
      </c>
      <c r="C6" s="14">
        <f t="shared" ref="C6:C15" si="0">SUM(D6:F6)</f>
        <v>20556</v>
      </c>
      <c r="D6" s="14">
        <v>9718</v>
      </c>
      <c r="E6" s="14">
        <v>9941</v>
      </c>
      <c r="F6" s="14">
        <v>897</v>
      </c>
      <c r="G6" s="14">
        <f t="shared" ref="G6:G17" si="1">ROUND(D6/I6,0)</f>
        <v>22</v>
      </c>
      <c r="H6" s="14">
        <f t="shared" ref="H6:H17" si="2">ROUND(E6/I6,0)</f>
        <v>22</v>
      </c>
      <c r="I6" s="72">
        <v>448</v>
      </c>
    </row>
    <row r="7" spans="1:9" ht="30" customHeight="1" x14ac:dyDescent="0.15">
      <c r="A7" s="73"/>
      <c r="B7" s="13" t="s">
        <v>163</v>
      </c>
      <c r="C7" s="14">
        <f t="shared" si="0"/>
        <v>21421</v>
      </c>
      <c r="D7" s="14">
        <v>9822</v>
      </c>
      <c r="E7" s="14">
        <v>8815</v>
      </c>
      <c r="F7" s="14">
        <v>2784</v>
      </c>
      <c r="G7" s="14">
        <f t="shared" si="1"/>
        <v>31</v>
      </c>
      <c r="H7" s="14">
        <f t="shared" si="2"/>
        <v>28</v>
      </c>
      <c r="I7" s="72">
        <v>312</v>
      </c>
    </row>
    <row r="8" spans="1:9" ht="30" customHeight="1" x14ac:dyDescent="0.15">
      <c r="A8" s="73"/>
      <c r="B8" s="13" t="s">
        <v>164</v>
      </c>
      <c r="C8" s="14">
        <f t="shared" si="0"/>
        <v>18570</v>
      </c>
      <c r="D8" s="14">
        <v>10697</v>
      </c>
      <c r="E8" s="14">
        <v>5870</v>
      </c>
      <c r="F8" s="14">
        <v>2003</v>
      </c>
      <c r="G8" s="14">
        <f t="shared" si="1"/>
        <v>32</v>
      </c>
      <c r="H8" s="14">
        <f t="shared" si="2"/>
        <v>18</v>
      </c>
      <c r="I8" s="72">
        <v>334</v>
      </c>
    </row>
    <row r="9" spans="1:9" ht="30" customHeight="1" x14ac:dyDescent="0.15">
      <c r="A9" s="73"/>
      <c r="B9" s="13" t="s">
        <v>165</v>
      </c>
      <c r="C9" s="14">
        <f t="shared" si="0"/>
        <v>20344</v>
      </c>
      <c r="D9" s="14">
        <v>10832</v>
      </c>
      <c r="E9" s="14">
        <v>7700</v>
      </c>
      <c r="F9" s="14">
        <v>1812</v>
      </c>
      <c r="G9" s="14">
        <f t="shared" si="1"/>
        <v>18</v>
      </c>
      <c r="H9" s="14">
        <f t="shared" si="2"/>
        <v>12</v>
      </c>
      <c r="I9" s="72">
        <v>617</v>
      </c>
    </row>
    <row r="10" spans="1:9" ht="30" customHeight="1" x14ac:dyDescent="0.15">
      <c r="A10" s="73"/>
      <c r="B10" s="13" t="s">
        <v>166</v>
      </c>
      <c r="C10" s="14">
        <f t="shared" si="0"/>
        <v>16395</v>
      </c>
      <c r="D10" s="14">
        <v>6654</v>
      </c>
      <c r="E10" s="14">
        <v>8232</v>
      </c>
      <c r="F10" s="14">
        <v>1509</v>
      </c>
      <c r="G10" s="14">
        <f t="shared" si="1"/>
        <v>24</v>
      </c>
      <c r="H10" s="14">
        <f t="shared" si="2"/>
        <v>30</v>
      </c>
      <c r="I10" s="72">
        <v>274</v>
      </c>
    </row>
    <row r="11" spans="1:9" ht="30" customHeight="1" x14ac:dyDescent="0.15">
      <c r="A11" s="73"/>
      <c r="B11" s="13" t="s">
        <v>167</v>
      </c>
      <c r="C11" s="14">
        <f>SUM(C5:C10)</f>
        <v>124058</v>
      </c>
      <c r="D11" s="14">
        <f>SUM(D5:D10)</f>
        <v>62525</v>
      </c>
      <c r="E11" s="14">
        <f>SUM(E5:E10)</f>
        <v>47673</v>
      </c>
      <c r="F11" s="14">
        <f>SUM(F5:F10)</f>
        <v>13860</v>
      </c>
      <c r="G11" s="14">
        <f t="shared" si="1"/>
        <v>27</v>
      </c>
      <c r="H11" s="14">
        <f t="shared" si="2"/>
        <v>20</v>
      </c>
      <c r="I11" s="72">
        <f>SUM(I5:I10)</f>
        <v>2330</v>
      </c>
    </row>
    <row r="12" spans="1:9" ht="30" customHeight="1" x14ac:dyDescent="0.15">
      <c r="A12" s="71" t="s">
        <v>168</v>
      </c>
      <c r="B12" s="13" t="s">
        <v>169</v>
      </c>
      <c r="C12" s="14">
        <f t="shared" si="0"/>
        <v>20042</v>
      </c>
      <c r="D12" s="14">
        <v>6068</v>
      </c>
      <c r="E12" s="14">
        <v>11165</v>
      </c>
      <c r="F12" s="14">
        <v>2809</v>
      </c>
      <c r="G12" s="14">
        <f t="shared" si="1"/>
        <v>37</v>
      </c>
      <c r="H12" s="14">
        <f t="shared" si="2"/>
        <v>67</v>
      </c>
      <c r="I12" s="72">
        <v>166</v>
      </c>
    </row>
    <row r="13" spans="1:9" ht="30" customHeight="1" x14ac:dyDescent="0.15">
      <c r="A13" s="71"/>
      <c r="B13" s="13" t="s">
        <v>170</v>
      </c>
      <c r="C13" s="14">
        <f t="shared" si="0"/>
        <v>25327</v>
      </c>
      <c r="D13" s="14">
        <v>4611</v>
      </c>
      <c r="E13" s="14">
        <v>12232</v>
      </c>
      <c r="F13" s="14">
        <v>8484</v>
      </c>
      <c r="G13" s="14">
        <f t="shared" si="1"/>
        <v>18</v>
      </c>
      <c r="H13" s="14">
        <f t="shared" si="2"/>
        <v>48</v>
      </c>
      <c r="I13" s="72">
        <v>254</v>
      </c>
    </row>
    <row r="14" spans="1:9" ht="30" customHeight="1" x14ac:dyDescent="0.15">
      <c r="A14" s="71"/>
      <c r="B14" s="13" t="s">
        <v>171</v>
      </c>
      <c r="C14" s="14">
        <f t="shared" si="0"/>
        <v>32067</v>
      </c>
      <c r="D14" s="14">
        <v>13622</v>
      </c>
      <c r="E14" s="14">
        <v>12909</v>
      </c>
      <c r="F14" s="14">
        <v>5536</v>
      </c>
      <c r="G14" s="14">
        <f t="shared" si="1"/>
        <v>45</v>
      </c>
      <c r="H14" s="14">
        <f t="shared" si="2"/>
        <v>42</v>
      </c>
      <c r="I14" s="72">
        <v>305</v>
      </c>
    </row>
    <row r="15" spans="1:9" ht="30" customHeight="1" x14ac:dyDescent="0.15">
      <c r="A15" s="71"/>
      <c r="B15" s="13" t="s">
        <v>172</v>
      </c>
      <c r="C15" s="14">
        <f t="shared" si="0"/>
        <v>25184</v>
      </c>
      <c r="D15" s="14">
        <v>12285</v>
      </c>
      <c r="E15" s="14">
        <v>11651</v>
      </c>
      <c r="F15" s="14">
        <v>1248</v>
      </c>
      <c r="G15" s="14">
        <f t="shared" si="1"/>
        <v>28</v>
      </c>
      <c r="H15" s="14">
        <f t="shared" si="2"/>
        <v>26</v>
      </c>
      <c r="I15" s="72">
        <v>440</v>
      </c>
    </row>
    <row r="16" spans="1:9" ht="30" customHeight="1" x14ac:dyDescent="0.15">
      <c r="A16" s="71"/>
      <c r="B16" s="13" t="s">
        <v>167</v>
      </c>
      <c r="C16" s="14">
        <f>SUM(C12:C15)</f>
        <v>102620</v>
      </c>
      <c r="D16" s="14">
        <f>SUM(D12:D15)</f>
        <v>36586</v>
      </c>
      <c r="E16" s="14">
        <f>SUM(E12:E15)</f>
        <v>47957</v>
      </c>
      <c r="F16" s="14">
        <f>SUM(F12:F15)</f>
        <v>18077</v>
      </c>
      <c r="G16" s="14">
        <f t="shared" si="1"/>
        <v>31</v>
      </c>
      <c r="H16" s="14">
        <f t="shared" si="2"/>
        <v>41</v>
      </c>
      <c r="I16" s="72">
        <f>SUM(I12:I15)</f>
        <v>1165</v>
      </c>
    </row>
    <row r="17" spans="1:9" ht="30" customHeight="1" x14ac:dyDescent="0.15">
      <c r="A17" s="23" t="s">
        <v>173</v>
      </c>
      <c r="B17" s="23"/>
      <c r="C17" s="14">
        <f>C11+C16</f>
        <v>226678</v>
      </c>
      <c r="D17" s="14">
        <f>D11+D16</f>
        <v>99111</v>
      </c>
      <c r="E17" s="14">
        <f>E11+E16</f>
        <v>95630</v>
      </c>
      <c r="F17" s="14">
        <f>F11+F16</f>
        <v>31937</v>
      </c>
      <c r="G17" s="14">
        <f t="shared" si="1"/>
        <v>28</v>
      </c>
      <c r="H17" s="14">
        <f t="shared" si="2"/>
        <v>27</v>
      </c>
      <c r="I17" s="72">
        <f>SUM(I11,I16)</f>
        <v>3495</v>
      </c>
    </row>
    <row r="18" spans="1:9" ht="30" customHeight="1" x14ac:dyDescent="0.15">
      <c r="B18" s="19"/>
      <c r="C18" s="18"/>
      <c r="D18" s="18"/>
      <c r="E18" s="18"/>
      <c r="F18" s="18"/>
      <c r="G18" s="18"/>
      <c r="H18" s="19" t="s">
        <v>174</v>
      </c>
      <c r="I18" s="22"/>
    </row>
  </sheetData>
  <mergeCells count="7">
    <mergeCell ref="A17:B17"/>
    <mergeCell ref="A3:B4"/>
    <mergeCell ref="C3:C4"/>
    <mergeCell ref="D3:F3"/>
    <mergeCell ref="G3:H3"/>
    <mergeCell ref="A5:A11"/>
    <mergeCell ref="A12:A16"/>
  </mergeCells>
  <phoneticPr fontId="3"/>
  <pageMargins left="0.7" right="0.7" top="0.75" bottom="0.75" header="0.3" footer="0.3"/>
  <headerFooter alignWithMargins="0"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view="pageBreakPreview" zoomScale="70" zoomScaleNormal="70" zoomScaleSheetLayoutView="70" workbookViewId="0">
      <selection activeCell="D5" sqref="D5"/>
    </sheetView>
  </sheetViews>
  <sheetFormatPr defaultRowHeight="17.25" x14ac:dyDescent="0.15"/>
  <cols>
    <col min="1" max="1" width="11.875" style="1" bestFit="1" customWidth="1"/>
    <col min="2" max="2" width="15" style="1" customWidth="1"/>
    <col min="3" max="3" width="5" style="1" customWidth="1"/>
    <col min="4" max="12" width="9.375" style="1" customWidth="1"/>
    <col min="13" max="13" width="8.875" style="1" customWidth="1"/>
    <col min="14" max="16384" width="9" style="1"/>
  </cols>
  <sheetData>
    <row r="1" spans="1:12" x14ac:dyDescent="0.15">
      <c r="A1" s="1" t="s">
        <v>175</v>
      </c>
    </row>
    <row r="2" spans="1:12" x14ac:dyDescent="0.15">
      <c r="F2" s="2"/>
      <c r="G2" s="2"/>
      <c r="H2" s="2"/>
      <c r="I2" s="2"/>
      <c r="J2" s="2"/>
      <c r="K2" s="2"/>
      <c r="L2" s="20"/>
    </row>
    <row r="3" spans="1:12" ht="45" customHeight="1" x14ac:dyDescent="0.15">
      <c r="A3" s="23" t="s">
        <v>124</v>
      </c>
      <c r="B3" s="23"/>
      <c r="C3" s="23"/>
      <c r="D3" s="12" t="s">
        <v>176</v>
      </c>
      <c r="E3" s="12" t="s">
        <v>177</v>
      </c>
      <c r="F3" s="12" t="s">
        <v>178</v>
      </c>
      <c r="G3" s="12" t="s">
        <v>179</v>
      </c>
      <c r="H3" s="12" t="s">
        <v>180</v>
      </c>
      <c r="I3" s="12" t="s">
        <v>181</v>
      </c>
      <c r="J3" s="12" t="s">
        <v>182</v>
      </c>
      <c r="K3" s="12" t="s">
        <v>183</v>
      </c>
      <c r="L3" s="12" t="s">
        <v>184</v>
      </c>
    </row>
    <row r="4" spans="1:12" ht="30" customHeight="1" x14ac:dyDescent="0.15">
      <c r="A4" s="74" t="s">
        <v>185</v>
      </c>
      <c r="B4" s="23" t="s">
        <v>186</v>
      </c>
      <c r="C4" s="13" t="s">
        <v>9</v>
      </c>
      <c r="D4" s="49">
        <v>116.3</v>
      </c>
      <c r="E4" s="49">
        <v>121.9</v>
      </c>
      <c r="F4" s="49">
        <v>128</v>
      </c>
      <c r="G4" s="49">
        <v>132.9</v>
      </c>
      <c r="H4" s="49">
        <v>138.4</v>
      </c>
      <c r="I4" s="49">
        <v>144.30000000000001</v>
      </c>
      <c r="J4" s="49">
        <v>152.19999999999999</v>
      </c>
      <c r="K4" s="49">
        <v>158.4</v>
      </c>
      <c r="L4" s="49">
        <v>164</v>
      </c>
    </row>
    <row r="5" spans="1:12" ht="30" customHeight="1" x14ac:dyDescent="0.15">
      <c r="A5" s="75"/>
      <c r="B5" s="30"/>
      <c r="C5" s="13" t="s">
        <v>10</v>
      </c>
      <c r="D5" s="49">
        <v>115.4</v>
      </c>
      <c r="E5" s="49">
        <v>121.1</v>
      </c>
      <c r="F5" s="49">
        <v>126.1</v>
      </c>
      <c r="G5" s="49">
        <v>132.9</v>
      </c>
      <c r="H5" s="49">
        <v>139.6</v>
      </c>
      <c r="I5" s="49">
        <v>146.5</v>
      </c>
      <c r="J5" s="49">
        <v>151.6</v>
      </c>
      <c r="K5" s="49">
        <v>153.9</v>
      </c>
      <c r="L5" s="49">
        <v>155.69999999999999</v>
      </c>
    </row>
    <row r="6" spans="1:12" ht="30" customHeight="1" x14ac:dyDescent="0.15">
      <c r="A6" s="75"/>
      <c r="B6" s="23" t="s">
        <v>187</v>
      </c>
      <c r="C6" s="13" t="s">
        <v>9</v>
      </c>
      <c r="D6" s="49">
        <v>116</v>
      </c>
      <c r="E6" s="49">
        <v>122.9</v>
      </c>
      <c r="F6" s="49">
        <v>127.7</v>
      </c>
      <c r="G6" s="49">
        <v>133.30000000000001</v>
      </c>
      <c r="H6" s="49">
        <v>138</v>
      </c>
      <c r="I6" s="49">
        <v>145</v>
      </c>
      <c r="J6" s="49">
        <v>151.6</v>
      </c>
      <c r="K6" s="49">
        <v>158.9</v>
      </c>
      <c r="L6" s="49">
        <v>164.6</v>
      </c>
    </row>
    <row r="7" spans="1:12" ht="30" customHeight="1" x14ac:dyDescent="0.15">
      <c r="A7" s="75"/>
      <c r="B7" s="30"/>
      <c r="C7" s="13" t="s">
        <v>10</v>
      </c>
      <c r="D7" s="49">
        <v>115</v>
      </c>
      <c r="E7" s="49">
        <v>120.8</v>
      </c>
      <c r="F7" s="49">
        <v>126.6</v>
      </c>
      <c r="G7" s="49">
        <v>133</v>
      </c>
      <c r="H7" s="49">
        <v>139.5</v>
      </c>
      <c r="I7" s="49">
        <v>145.5</v>
      </c>
      <c r="J7" s="49">
        <v>151.6</v>
      </c>
      <c r="K7" s="49">
        <v>154.6</v>
      </c>
      <c r="L7" s="49">
        <v>156.1</v>
      </c>
    </row>
    <row r="8" spans="1:12" ht="30" customHeight="1" x14ac:dyDescent="0.15">
      <c r="A8" s="75"/>
      <c r="B8" s="23" t="s">
        <v>73</v>
      </c>
      <c r="C8" s="13" t="s">
        <v>9</v>
      </c>
      <c r="D8" s="49">
        <v>116.8</v>
      </c>
      <c r="E8" s="49">
        <v>122.2</v>
      </c>
      <c r="F8" s="49">
        <v>128.69999999999999</v>
      </c>
      <c r="G8" s="49">
        <v>132.80000000000001</v>
      </c>
      <c r="H8" s="49">
        <v>139.5</v>
      </c>
      <c r="I8" s="49">
        <v>143.80000000000001</v>
      </c>
      <c r="J8" s="49">
        <v>151.9</v>
      </c>
      <c r="K8" s="49">
        <v>158.6</v>
      </c>
      <c r="L8" s="49">
        <v>165.9</v>
      </c>
    </row>
    <row r="9" spans="1:12" ht="30" customHeight="1" x14ac:dyDescent="0.15">
      <c r="A9" s="75"/>
      <c r="B9" s="30"/>
      <c r="C9" s="13" t="s">
        <v>10</v>
      </c>
      <c r="D9" s="49">
        <v>115.1</v>
      </c>
      <c r="E9" s="49">
        <v>120.3</v>
      </c>
      <c r="F9" s="49">
        <v>127.3</v>
      </c>
      <c r="G9" s="49">
        <v>132.69999999999999</v>
      </c>
      <c r="H9" s="49">
        <v>138.80000000000001</v>
      </c>
      <c r="I9" s="49">
        <v>145.30000000000001</v>
      </c>
      <c r="J9" s="49">
        <v>151.80000000000001</v>
      </c>
      <c r="K9" s="49">
        <v>154.30000000000001</v>
      </c>
      <c r="L9" s="49">
        <v>156.30000000000001</v>
      </c>
    </row>
    <row r="10" spans="1:12" ht="30" customHeight="1" x14ac:dyDescent="0.15">
      <c r="A10" s="75"/>
      <c r="B10" s="23" t="s">
        <v>76</v>
      </c>
      <c r="C10" s="13" t="s">
        <v>9</v>
      </c>
      <c r="D10" s="49">
        <v>116</v>
      </c>
      <c r="E10" s="49">
        <v>121.5</v>
      </c>
      <c r="F10" s="49">
        <v>128.1</v>
      </c>
      <c r="G10" s="49">
        <v>133.9</v>
      </c>
      <c r="H10" s="49">
        <v>138.80000000000001</v>
      </c>
      <c r="I10" s="49">
        <v>145.19999999999999</v>
      </c>
      <c r="J10" s="49">
        <v>151.30000000000001</v>
      </c>
      <c r="K10" s="49">
        <v>160.1</v>
      </c>
      <c r="L10" s="49">
        <v>165.4</v>
      </c>
    </row>
    <row r="11" spans="1:12" ht="30" customHeight="1" x14ac:dyDescent="0.15">
      <c r="A11" s="75"/>
      <c r="B11" s="30"/>
      <c r="C11" s="13" t="s">
        <v>10</v>
      </c>
      <c r="D11" s="49">
        <v>115.4</v>
      </c>
      <c r="E11" s="49">
        <v>121.1</v>
      </c>
      <c r="F11" s="49">
        <v>126.7</v>
      </c>
      <c r="G11" s="49">
        <v>132.9</v>
      </c>
      <c r="H11" s="49">
        <v>138.30000000000001</v>
      </c>
      <c r="I11" s="49">
        <v>145.80000000000001</v>
      </c>
      <c r="J11" s="49">
        <v>151.30000000000001</v>
      </c>
      <c r="K11" s="49">
        <v>153.80000000000001</v>
      </c>
      <c r="L11" s="49">
        <v>156</v>
      </c>
    </row>
    <row r="12" spans="1:12" ht="30" customHeight="1" x14ac:dyDescent="0.15">
      <c r="A12" s="75"/>
      <c r="B12" s="3" t="s">
        <v>188</v>
      </c>
      <c r="C12" s="13" t="s">
        <v>9</v>
      </c>
      <c r="D12" s="49">
        <v>116.1</v>
      </c>
      <c r="E12" s="49">
        <v>122</v>
      </c>
      <c r="F12" s="49">
        <v>127.2</v>
      </c>
      <c r="G12" s="49">
        <v>133.1</v>
      </c>
      <c r="H12" s="49">
        <v>138.1</v>
      </c>
      <c r="I12" s="49">
        <v>145.5</v>
      </c>
      <c r="J12" s="49">
        <v>153.30000000000001</v>
      </c>
      <c r="K12" s="49">
        <v>160.30000000000001</v>
      </c>
      <c r="L12" s="49">
        <v>165.5</v>
      </c>
    </row>
    <row r="13" spans="1:12" ht="30" customHeight="1" x14ac:dyDescent="0.15">
      <c r="A13" s="76"/>
      <c r="B13" s="8"/>
      <c r="C13" s="13" t="s">
        <v>10</v>
      </c>
      <c r="D13" s="49">
        <v>115.8</v>
      </c>
      <c r="E13" s="49">
        <v>121.7</v>
      </c>
      <c r="F13" s="49">
        <v>127.3</v>
      </c>
      <c r="G13" s="49">
        <v>133.5</v>
      </c>
      <c r="H13" s="49">
        <v>140</v>
      </c>
      <c r="I13" s="49">
        <v>146.4</v>
      </c>
      <c r="J13" s="49">
        <v>151</v>
      </c>
      <c r="K13" s="49">
        <v>153.6</v>
      </c>
      <c r="L13" s="49">
        <v>155.80000000000001</v>
      </c>
    </row>
    <row r="14" spans="1:12" ht="30" customHeight="1" x14ac:dyDescent="0.15">
      <c r="A14" s="74" t="s">
        <v>189</v>
      </c>
      <c r="B14" s="23" t="s">
        <v>186</v>
      </c>
      <c r="C14" s="13" t="s">
        <v>9</v>
      </c>
      <c r="D14" s="49">
        <v>21.1</v>
      </c>
      <c r="E14" s="49">
        <v>23.4</v>
      </c>
      <c r="F14" s="49">
        <v>27.3</v>
      </c>
      <c r="G14" s="49">
        <v>29.5</v>
      </c>
      <c r="H14" s="49">
        <v>32.9</v>
      </c>
      <c r="I14" s="49">
        <v>37</v>
      </c>
      <c r="J14" s="49">
        <v>43.4</v>
      </c>
      <c r="K14" s="49">
        <v>48.2</v>
      </c>
      <c r="L14" s="49">
        <v>52.9</v>
      </c>
    </row>
    <row r="15" spans="1:12" ht="30" customHeight="1" x14ac:dyDescent="0.15">
      <c r="A15" s="75"/>
      <c r="B15" s="30"/>
      <c r="C15" s="13" t="s">
        <v>10</v>
      </c>
      <c r="D15" s="49">
        <v>20.3</v>
      </c>
      <c r="E15" s="49">
        <v>23</v>
      </c>
      <c r="F15" s="49">
        <v>25.7</v>
      </c>
      <c r="G15" s="49">
        <v>29.4</v>
      </c>
      <c r="H15" s="49">
        <v>33.200000000000003</v>
      </c>
      <c r="I15" s="49">
        <v>38.200000000000003</v>
      </c>
      <c r="J15" s="49">
        <v>43.2</v>
      </c>
      <c r="K15" s="49">
        <v>46.6</v>
      </c>
      <c r="L15" s="49">
        <v>49.3</v>
      </c>
    </row>
    <row r="16" spans="1:12" ht="30" customHeight="1" x14ac:dyDescent="0.15">
      <c r="A16" s="75"/>
      <c r="B16" s="23" t="s">
        <v>187</v>
      </c>
      <c r="C16" s="13" t="s">
        <v>9</v>
      </c>
      <c r="D16" s="49">
        <v>20.9</v>
      </c>
      <c r="E16" s="49">
        <v>24.3</v>
      </c>
      <c r="F16" s="49">
        <v>26.4</v>
      </c>
      <c r="G16" s="49">
        <v>30.7</v>
      </c>
      <c r="H16" s="49">
        <v>33.1</v>
      </c>
      <c r="I16" s="49">
        <v>38.6</v>
      </c>
      <c r="J16" s="49">
        <v>42.3</v>
      </c>
      <c r="K16" s="49">
        <v>47.4</v>
      </c>
      <c r="L16" s="49">
        <v>54</v>
      </c>
    </row>
    <row r="17" spans="1:12" ht="30" customHeight="1" x14ac:dyDescent="0.15">
      <c r="A17" s="75"/>
      <c r="B17" s="30"/>
      <c r="C17" s="13" t="s">
        <v>10</v>
      </c>
      <c r="D17" s="49">
        <v>20.5</v>
      </c>
      <c r="E17" s="49">
        <v>22.5</v>
      </c>
      <c r="F17" s="49">
        <v>25.1</v>
      </c>
      <c r="G17" s="49">
        <v>29.5</v>
      </c>
      <c r="H17" s="49">
        <v>33.6</v>
      </c>
      <c r="I17" s="49">
        <v>37.6</v>
      </c>
      <c r="J17" s="49">
        <v>43.1</v>
      </c>
      <c r="K17" s="49">
        <v>46.8</v>
      </c>
      <c r="L17" s="49">
        <v>50.6</v>
      </c>
    </row>
    <row r="18" spans="1:12" ht="30" customHeight="1" x14ac:dyDescent="0.15">
      <c r="A18" s="75"/>
      <c r="B18" s="23" t="s">
        <v>73</v>
      </c>
      <c r="C18" s="13" t="s">
        <v>9</v>
      </c>
      <c r="D18" s="49">
        <v>21.2</v>
      </c>
      <c r="E18" s="49">
        <v>23.5</v>
      </c>
      <c r="F18" s="49">
        <v>27</v>
      </c>
      <c r="G18" s="49">
        <v>29.8</v>
      </c>
      <c r="H18" s="49">
        <v>34.700000000000003</v>
      </c>
      <c r="I18" s="49">
        <v>36.5</v>
      </c>
      <c r="J18" s="49">
        <v>43.7</v>
      </c>
      <c r="K18" s="49">
        <v>47.3</v>
      </c>
      <c r="L18" s="49">
        <v>54.8</v>
      </c>
    </row>
    <row r="19" spans="1:12" ht="30" customHeight="1" x14ac:dyDescent="0.15">
      <c r="A19" s="75"/>
      <c r="B19" s="30"/>
      <c r="C19" s="13" t="s">
        <v>10</v>
      </c>
      <c r="D19" s="49">
        <v>20.3</v>
      </c>
      <c r="E19" s="49">
        <v>22.5</v>
      </c>
      <c r="F19" s="49">
        <v>25.9</v>
      </c>
      <c r="G19" s="49">
        <v>29.2</v>
      </c>
      <c r="H19" s="49">
        <v>32.200000000000003</v>
      </c>
      <c r="I19" s="49">
        <v>36.6</v>
      </c>
      <c r="J19" s="49">
        <v>44.2</v>
      </c>
      <c r="K19" s="49">
        <v>46.8</v>
      </c>
      <c r="L19" s="49">
        <v>49.3</v>
      </c>
    </row>
    <row r="20" spans="1:12" ht="30" customHeight="1" x14ac:dyDescent="0.15">
      <c r="A20" s="75"/>
      <c r="B20" s="23" t="s">
        <v>76</v>
      </c>
      <c r="C20" s="13" t="s">
        <v>9</v>
      </c>
      <c r="D20" s="49">
        <v>21.1</v>
      </c>
      <c r="E20" s="49">
        <v>23.5</v>
      </c>
      <c r="F20" s="49">
        <v>26.6</v>
      </c>
      <c r="G20" s="49">
        <v>30.8</v>
      </c>
      <c r="H20" s="49">
        <v>33.299999999999997</v>
      </c>
      <c r="I20" s="49">
        <v>37.6</v>
      </c>
      <c r="J20" s="49">
        <v>43.3</v>
      </c>
      <c r="K20" s="49">
        <v>49.9</v>
      </c>
      <c r="L20" s="49">
        <v>53.2</v>
      </c>
    </row>
    <row r="21" spans="1:12" ht="30" customHeight="1" x14ac:dyDescent="0.15">
      <c r="A21" s="75"/>
      <c r="B21" s="30"/>
      <c r="C21" s="13" t="s">
        <v>10</v>
      </c>
      <c r="D21" s="49">
        <v>20.6</v>
      </c>
      <c r="E21" s="49">
        <v>23.1</v>
      </c>
      <c r="F21" s="49">
        <v>26</v>
      </c>
      <c r="G21" s="49">
        <v>29.3</v>
      </c>
      <c r="H21" s="49">
        <v>31.9</v>
      </c>
      <c r="I21" s="49">
        <v>37.799999999999997</v>
      </c>
      <c r="J21" s="49">
        <v>43.9</v>
      </c>
      <c r="K21" s="49">
        <v>45.6</v>
      </c>
      <c r="L21" s="49">
        <v>49</v>
      </c>
    </row>
    <row r="22" spans="1:12" ht="30" customHeight="1" x14ac:dyDescent="0.15">
      <c r="A22" s="75"/>
      <c r="B22" s="23" t="s">
        <v>79</v>
      </c>
      <c r="C22" s="13" t="s">
        <v>9</v>
      </c>
      <c r="D22" s="49">
        <v>21.1</v>
      </c>
      <c r="E22" s="49">
        <v>24</v>
      </c>
      <c r="F22" s="49">
        <v>26.9</v>
      </c>
      <c r="G22" s="49">
        <v>30.4</v>
      </c>
      <c r="H22" s="49">
        <v>33.799999999999997</v>
      </c>
      <c r="I22" s="49">
        <v>38.4</v>
      </c>
      <c r="J22" s="49">
        <v>44.7</v>
      </c>
      <c r="K22" s="49">
        <v>49.3</v>
      </c>
      <c r="L22" s="49">
        <v>54.8</v>
      </c>
    </row>
    <row r="23" spans="1:12" ht="30" customHeight="1" x14ac:dyDescent="0.15">
      <c r="A23" s="76"/>
      <c r="B23" s="30"/>
      <c r="C23" s="13" t="s">
        <v>10</v>
      </c>
      <c r="D23" s="49">
        <v>20.9</v>
      </c>
      <c r="E23" s="49">
        <v>23.3</v>
      </c>
      <c r="F23" s="49">
        <v>26.1</v>
      </c>
      <c r="G23" s="49">
        <v>29.9</v>
      </c>
      <c r="H23" s="49">
        <v>33.4</v>
      </c>
      <c r="I23" s="49">
        <v>38.700000000000003</v>
      </c>
      <c r="J23" s="49">
        <v>43.8</v>
      </c>
      <c r="K23" s="49">
        <v>46.5</v>
      </c>
      <c r="L23" s="49">
        <v>49.9</v>
      </c>
    </row>
    <row r="24" spans="1:12" ht="30" customHeight="1" x14ac:dyDescent="0.15">
      <c r="A24" s="74" t="s">
        <v>190</v>
      </c>
      <c r="B24" s="23" t="s">
        <v>186</v>
      </c>
      <c r="C24" s="13" t="s">
        <v>9</v>
      </c>
      <c r="D24" s="49">
        <v>64.7</v>
      </c>
      <c r="E24" s="49">
        <v>67.5</v>
      </c>
      <c r="F24" s="49">
        <v>69.7</v>
      </c>
      <c r="G24" s="49">
        <v>72.3</v>
      </c>
      <c r="H24" s="49">
        <v>74.5</v>
      </c>
      <c r="I24" s="49">
        <v>76.599999999999994</v>
      </c>
      <c r="J24" s="49">
        <v>81.2</v>
      </c>
      <c r="K24" s="49">
        <v>84.5</v>
      </c>
      <c r="L24" s="49">
        <v>87.5</v>
      </c>
    </row>
    <row r="25" spans="1:12" ht="30" customHeight="1" x14ac:dyDescent="0.15">
      <c r="A25" s="75"/>
      <c r="B25" s="30"/>
      <c r="C25" s="13" t="s">
        <v>10</v>
      </c>
      <c r="D25" s="49">
        <v>64.099999999999994</v>
      </c>
      <c r="E25" s="49">
        <v>67</v>
      </c>
      <c r="F25" s="49">
        <v>69.2</v>
      </c>
      <c r="G25" s="49">
        <v>72.2</v>
      </c>
      <c r="H25" s="49">
        <v>75.3</v>
      </c>
      <c r="I25" s="49">
        <v>79</v>
      </c>
      <c r="J25" s="49">
        <v>82</v>
      </c>
      <c r="K25" s="49">
        <v>83.6</v>
      </c>
      <c r="L25" s="49">
        <v>84.4</v>
      </c>
    </row>
    <row r="26" spans="1:12" ht="30" customHeight="1" x14ac:dyDescent="0.15">
      <c r="A26" s="75"/>
      <c r="B26" s="23" t="s">
        <v>187</v>
      </c>
      <c r="C26" s="13" t="s">
        <v>9</v>
      </c>
      <c r="D26" s="49">
        <v>64.599999999999994</v>
      </c>
      <c r="E26" s="49">
        <v>67.8</v>
      </c>
      <c r="F26" s="49">
        <v>70</v>
      </c>
      <c r="G26" s="49">
        <v>72.2</v>
      </c>
      <c r="H26" s="49">
        <v>74.400000000000006</v>
      </c>
      <c r="I26" s="49">
        <v>77.2</v>
      </c>
      <c r="J26" s="49">
        <v>80.900000000000006</v>
      </c>
      <c r="K26" s="49">
        <v>84.7</v>
      </c>
      <c r="L26" s="49">
        <v>88</v>
      </c>
    </row>
    <row r="27" spans="1:12" ht="30" customHeight="1" x14ac:dyDescent="0.15">
      <c r="A27" s="75"/>
      <c r="B27" s="30"/>
      <c r="C27" s="13" t="s">
        <v>10</v>
      </c>
      <c r="D27" s="49">
        <v>64.2</v>
      </c>
      <c r="E27" s="49">
        <v>66.8</v>
      </c>
      <c r="F27" s="49">
        <v>69.3</v>
      </c>
      <c r="G27" s="49">
        <v>72.099999999999994</v>
      </c>
      <c r="H27" s="49">
        <v>75.5</v>
      </c>
      <c r="I27" s="49">
        <v>78.400000000000006</v>
      </c>
      <c r="J27" s="49">
        <v>82.1</v>
      </c>
      <c r="K27" s="49">
        <v>83.8</v>
      </c>
      <c r="L27" s="49">
        <v>85.5</v>
      </c>
    </row>
    <row r="28" spans="1:12" ht="30" customHeight="1" x14ac:dyDescent="0.15">
      <c r="A28" s="75"/>
      <c r="B28" s="23" t="s">
        <v>73</v>
      </c>
      <c r="C28" s="13" t="s">
        <v>9</v>
      </c>
      <c r="D28" s="49">
        <v>64.900000000000006</v>
      </c>
      <c r="E28" s="49">
        <v>67.400000000000006</v>
      </c>
      <c r="F28" s="49">
        <v>70.2</v>
      </c>
      <c r="G28" s="49">
        <v>72.099999999999994</v>
      </c>
      <c r="H28" s="49">
        <v>74.8</v>
      </c>
      <c r="I28" s="49">
        <v>76.599999999999994</v>
      </c>
      <c r="J28" s="49">
        <v>80.900000000000006</v>
      </c>
      <c r="K28" s="49">
        <v>84.1</v>
      </c>
      <c r="L28" s="49">
        <v>88.4</v>
      </c>
    </row>
    <row r="29" spans="1:12" ht="30" customHeight="1" x14ac:dyDescent="0.15">
      <c r="A29" s="75"/>
      <c r="B29" s="30"/>
      <c r="C29" s="13" t="s">
        <v>10</v>
      </c>
      <c r="D29" s="49">
        <v>64.099999999999994</v>
      </c>
      <c r="E29" s="49">
        <v>66.599999999999994</v>
      </c>
      <c r="F29" s="49">
        <v>69.3</v>
      </c>
      <c r="G29" s="49">
        <v>72.099999999999994</v>
      </c>
      <c r="H29" s="49">
        <v>74.8</v>
      </c>
      <c r="I29" s="49">
        <v>78</v>
      </c>
      <c r="J29" s="49">
        <v>82</v>
      </c>
      <c r="K29" s="49">
        <v>83.5</v>
      </c>
      <c r="L29" s="49">
        <v>84.6</v>
      </c>
    </row>
    <row r="30" spans="1:12" ht="30" customHeight="1" x14ac:dyDescent="0.15">
      <c r="A30" s="75"/>
      <c r="B30" s="23" t="s">
        <v>76</v>
      </c>
      <c r="C30" s="13" t="s">
        <v>9</v>
      </c>
      <c r="D30" s="49" t="s">
        <v>191</v>
      </c>
      <c r="E30" s="49" t="s">
        <v>191</v>
      </c>
      <c r="F30" s="49" t="s">
        <v>191</v>
      </c>
      <c r="G30" s="49" t="s">
        <v>191</v>
      </c>
      <c r="H30" s="49" t="s">
        <v>191</v>
      </c>
      <c r="I30" s="49" t="s">
        <v>191</v>
      </c>
      <c r="J30" s="49" t="s">
        <v>191</v>
      </c>
      <c r="K30" s="49" t="s">
        <v>191</v>
      </c>
      <c r="L30" s="49" t="s">
        <v>191</v>
      </c>
    </row>
    <row r="31" spans="1:12" ht="30" customHeight="1" x14ac:dyDescent="0.15">
      <c r="A31" s="75"/>
      <c r="B31" s="30"/>
      <c r="C31" s="13" t="s">
        <v>10</v>
      </c>
      <c r="D31" s="49" t="s">
        <v>191</v>
      </c>
      <c r="E31" s="49" t="s">
        <v>191</v>
      </c>
      <c r="F31" s="49" t="s">
        <v>191</v>
      </c>
      <c r="G31" s="49" t="s">
        <v>191</v>
      </c>
      <c r="H31" s="49" t="s">
        <v>191</v>
      </c>
      <c r="I31" s="49" t="s">
        <v>191</v>
      </c>
      <c r="J31" s="49" t="s">
        <v>191</v>
      </c>
      <c r="K31" s="49" t="s">
        <v>191</v>
      </c>
      <c r="L31" s="49" t="s">
        <v>191</v>
      </c>
    </row>
    <row r="32" spans="1:12" ht="30" customHeight="1" x14ac:dyDescent="0.15">
      <c r="A32" s="75"/>
      <c r="B32" s="23" t="s">
        <v>188</v>
      </c>
      <c r="C32" s="13" t="s">
        <v>9</v>
      </c>
      <c r="D32" s="49" t="s">
        <v>191</v>
      </c>
      <c r="E32" s="49" t="s">
        <v>191</v>
      </c>
      <c r="F32" s="49" t="s">
        <v>191</v>
      </c>
      <c r="G32" s="49" t="s">
        <v>191</v>
      </c>
      <c r="H32" s="49" t="s">
        <v>191</v>
      </c>
      <c r="I32" s="49" t="s">
        <v>191</v>
      </c>
      <c r="J32" s="49" t="s">
        <v>191</v>
      </c>
      <c r="K32" s="49" t="s">
        <v>191</v>
      </c>
      <c r="L32" s="49" t="s">
        <v>191</v>
      </c>
    </row>
    <row r="33" spans="1:13" ht="30" customHeight="1" x14ac:dyDescent="0.15">
      <c r="A33" s="75"/>
      <c r="B33" s="30"/>
      <c r="C33" s="13" t="s">
        <v>10</v>
      </c>
      <c r="D33" s="49" t="s">
        <v>191</v>
      </c>
      <c r="E33" s="49" t="s">
        <v>191</v>
      </c>
      <c r="F33" s="49" t="s">
        <v>191</v>
      </c>
      <c r="G33" s="49" t="s">
        <v>191</v>
      </c>
      <c r="H33" s="49" t="s">
        <v>191</v>
      </c>
      <c r="I33" s="49" t="s">
        <v>191</v>
      </c>
      <c r="J33" s="49" t="s">
        <v>191</v>
      </c>
      <c r="K33" s="49" t="s">
        <v>191</v>
      </c>
      <c r="L33" s="49" t="s">
        <v>191</v>
      </c>
    </row>
    <row r="34" spans="1:13" ht="30" customHeight="1" x14ac:dyDescent="0.15">
      <c r="A34" s="1" t="s">
        <v>192</v>
      </c>
      <c r="B34" s="77"/>
      <c r="C34" s="19"/>
      <c r="D34" s="18"/>
      <c r="E34" s="18"/>
      <c r="F34" s="18"/>
      <c r="G34" s="18"/>
      <c r="H34" s="18"/>
      <c r="I34" s="18"/>
      <c r="J34" s="18"/>
      <c r="K34" s="18"/>
      <c r="L34" s="78" t="s">
        <v>193</v>
      </c>
      <c r="M34" s="22"/>
    </row>
  </sheetData>
  <mergeCells count="19">
    <mergeCell ref="A24:A33"/>
    <mergeCell ref="B24:B25"/>
    <mergeCell ref="B26:B27"/>
    <mergeCell ref="B28:B29"/>
    <mergeCell ref="B30:B31"/>
    <mergeCell ref="B32:B33"/>
    <mergeCell ref="A14:A23"/>
    <mergeCell ref="B14:B15"/>
    <mergeCell ref="B16:B17"/>
    <mergeCell ref="B18:B19"/>
    <mergeCell ref="B20:B21"/>
    <mergeCell ref="B22:B23"/>
    <mergeCell ref="A3:C3"/>
    <mergeCell ref="A4:A13"/>
    <mergeCell ref="B4:B5"/>
    <mergeCell ref="B6:B7"/>
    <mergeCell ref="B8:B9"/>
    <mergeCell ref="B10:B11"/>
    <mergeCell ref="B12:B13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portrait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="80" zoomScaleNormal="80" workbookViewId="0">
      <pane xSplit="1" ySplit="3" topLeftCell="B4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3.5" x14ac:dyDescent="0.15"/>
  <cols>
    <col min="1" max="1" width="11.75" style="80" customWidth="1"/>
    <col min="2" max="2" width="10.625" style="80" customWidth="1"/>
    <col min="3" max="9" width="11.5" style="80" customWidth="1"/>
    <col min="10" max="10" width="13.75" style="80" customWidth="1"/>
    <col min="11" max="11" width="11.5" style="80" customWidth="1"/>
    <col min="12" max="12" width="13.125" style="80" customWidth="1"/>
    <col min="13" max="13" width="11.5" style="80" customWidth="1"/>
    <col min="14" max="16384" width="9" style="80"/>
  </cols>
  <sheetData>
    <row r="1" spans="1:13" s="1" customFormat="1" ht="17.25" x14ac:dyDescent="0.15">
      <c r="A1" s="1" t="s">
        <v>194</v>
      </c>
    </row>
    <row r="2" spans="1:13" s="1" customFormat="1" ht="17.25" x14ac:dyDescent="0.15">
      <c r="E2" s="27"/>
      <c r="F2" s="27"/>
      <c r="G2" s="21"/>
      <c r="I2" s="79" t="s">
        <v>195</v>
      </c>
      <c r="J2" s="79"/>
      <c r="K2" s="79"/>
      <c r="L2" s="79"/>
      <c r="M2" s="79"/>
    </row>
    <row r="3" spans="1:13" s="1" customFormat="1" ht="48.75" customHeight="1" x14ac:dyDescent="0.15">
      <c r="A3" s="23" t="s">
        <v>196</v>
      </c>
      <c r="B3" s="23"/>
      <c r="C3" s="13" t="s">
        <v>197</v>
      </c>
      <c r="D3" s="13" t="s">
        <v>198</v>
      </c>
      <c r="E3" s="13" t="s">
        <v>199</v>
      </c>
      <c r="F3" s="12" t="s">
        <v>200</v>
      </c>
      <c r="G3" s="12" t="s">
        <v>201</v>
      </c>
      <c r="H3" s="13" t="s">
        <v>202</v>
      </c>
      <c r="I3" s="12" t="s">
        <v>203</v>
      </c>
      <c r="J3" s="12" t="s">
        <v>204</v>
      </c>
      <c r="K3" s="13" t="s">
        <v>205</v>
      </c>
      <c r="L3" s="12" t="s">
        <v>206</v>
      </c>
      <c r="M3" s="13" t="s">
        <v>149</v>
      </c>
    </row>
    <row r="4" spans="1:13" s="1" customFormat="1" ht="30" customHeight="1" x14ac:dyDescent="0.15">
      <c r="A4" s="23" t="s">
        <v>15</v>
      </c>
      <c r="B4" s="13" t="s">
        <v>207</v>
      </c>
      <c r="C4" s="14">
        <f>SUM(D4:M4)</f>
        <v>979</v>
      </c>
      <c r="D4" s="14">
        <v>102</v>
      </c>
      <c r="E4" s="14">
        <v>114</v>
      </c>
      <c r="F4" s="14">
        <v>159</v>
      </c>
      <c r="G4" s="14">
        <v>51</v>
      </c>
      <c r="H4" s="14">
        <v>10</v>
      </c>
      <c r="I4" s="14">
        <v>26</v>
      </c>
      <c r="J4" s="14">
        <v>112</v>
      </c>
      <c r="K4" s="14">
        <v>155</v>
      </c>
      <c r="L4" s="14">
        <v>112</v>
      </c>
      <c r="M4" s="14">
        <v>138</v>
      </c>
    </row>
    <row r="5" spans="1:13" s="1" customFormat="1" ht="30" customHeight="1" x14ac:dyDescent="0.15">
      <c r="A5" s="23"/>
      <c r="B5" s="13" t="s">
        <v>208</v>
      </c>
      <c r="C5" s="14">
        <f>SUM(D5:M5)</f>
        <v>979</v>
      </c>
      <c r="D5" s="14">
        <v>112</v>
      </c>
      <c r="E5" s="14">
        <v>117</v>
      </c>
      <c r="F5" s="14">
        <v>163</v>
      </c>
      <c r="G5" s="14">
        <v>42</v>
      </c>
      <c r="H5" s="14">
        <v>7</v>
      </c>
      <c r="I5" s="14">
        <v>29</v>
      </c>
      <c r="J5" s="14">
        <v>113</v>
      </c>
      <c r="K5" s="14">
        <v>155</v>
      </c>
      <c r="L5" s="14">
        <v>108</v>
      </c>
      <c r="M5" s="14">
        <v>133</v>
      </c>
    </row>
    <row r="6" spans="1:13" s="1" customFormat="1" ht="30" customHeight="1" x14ac:dyDescent="0.15">
      <c r="A6" s="23" t="s">
        <v>16</v>
      </c>
      <c r="B6" s="13" t="s">
        <v>207</v>
      </c>
      <c r="C6" s="14">
        <f t="shared" ref="C6:C17" si="0">SUM(D6:M6)</f>
        <v>952</v>
      </c>
      <c r="D6" s="14">
        <v>91</v>
      </c>
      <c r="E6" s="14">
        <v>113</v>
      </c>
      <c r="F6" s="14">
        <v>154</v>
      </c>
      <c r="G6" s="14">
        <v>41</v>
      </c>
      <c r="H6" s="14">
        <v>11</v>
      </c>
      <c r="I6" s="14">
        <v>37</v>
      </c>
      <c r="J6" s="14">
        <v>34</v>
      </c>
      <c r="K6" s="14">
        <v>164</v>
      </c>
      <c r="L6" s="14">
        <v>50</v>
      </c>
      <c r="M6" s="14">
        <v>257</v>
      </c>
    </row>
    <row r="7" spans="1:13" s="1" customFormat="1" ht="30" customHeight="1" x14ac:dyDescent="0.15">
      <c r="A7" s="23"/>
      <c r="B7" s="13" t="s">
        <v>208</v>
      </c>
      <c r="C7" s="14">
        <f t="shared" si="0"/>
        <v>944</v>
      </c>
      <c r="D7" s="14">
        <v>107</v>
      </c>
      <c r="E7" s="14">
        <v>109</v>
      </c>
      <c r="F7" s="14">
        <v>141</v>
      </c>
      <c r="G7" s="14">
        <v>37</v>
      </c>
      <c r="H7" s="14">
        <v>12</v>
      </c>
      <c r="I7" s="14">
        <v>40</v>
      </c>
      <c r="J7" s="14">
        <v>77</v>
      </c>
      <c r="K7" s="14">
        <v>163</v>
      </c>
      <c r="L7" s="14">
        <v>98</v>
      </c>
      <c r="M7" s="14">
        <v>160</v>
      </c>
    </row>
    <row r="8" spans="1:13" s="1" customFormat="1" ht="30" customHeight="1" x14ac:dyDescent="0.15">
      <c r="A8" s="23" t="s">
        <v>17</v>
      </c>
      <c r="B8" s="13" t="s">
        <v>207</v>
      </c>
      <c r="C8" s="14">
        <f t="shared" si="0"/>
        <v>930</v>
      </c>
      <c r="D8" s="14">
        <v>94</v>
      </c>
      <c r="E8" s="14">
        <v>111</v>
      </c>
      <c r="F8" s="14">
        <v>144</v>
      </c>
      <c r="G8" s="14">
        <v>46</v>
      </c>
      <c r="H8" s="14">
        <v>11</v>
      </c>
      <c r="I8" s="14">
        <v>17</v>
      </c>
      <c r="J8" s="14">
        <v>112</v>
      </c>
      <c r="K8" s="14">
        <v>160</v>
      </c>
      <c r="L8" s="14">
        <v>103</v>
      </c>
      <c r="M8" s="14">
        <v>132</v>
      </c>
    </row>
    <row r="9" spans="1:13" s="1" customFormat="1" ht="30" customHeight="1" x14ac:dyDescent="0.15">
      <c r="A9" s="23"/>
      <c r="B9" s="13" t="s">
        <v>208</v>
      </c>
      <c r="C9" s="14">
        <f t="shared" si="0"/>
        <v>941</v>
      </c>
      <c r="D9" s="14">
        <v>110</v>
      </c>
      <c r="E9" s="14">
        <v>112</v>
      </c>
      <c r="F9" s="14">
        <v>144</v>
      </c>
      <c r="G9" s="14">
        <v>43</v>
      </c>
      <c r="H9" s="14">
        <v>9</v>
      </c>
      <c r="I9" s="14">
        <v>33</v>
      </c>
      <c r="J9" s="14">
        <v>107</v>
      </c>
      <c r="K9" s="14">
        <v>162</v>
      </c>
      <c r="L9" s="14">
        <v>96</v>
      </c>
      <c r="M9" s="14">
        <v>125</v>
      </c>
    </row>
    <row r="10" spans="1:13" s="1" customFormat="1" ht="30" customHeight="1" x14ac:dyDescent="0.15">
      <c r="A10" s="23" t="s">
        <v>18</v>
      </c>
      <c r="B10" s="13" t="s">
        <v>207</v>
      </c>
      <c r="C10" s="14">
        <f t="shared" si="0"/>
        <v>900</v>
      </c>
      <c r="D10" s="14">
        <v>89</v>
      </c>
      <c r="E10" s="14">
        <v>95</v>
      </c>
      <c r="F10" s="14">
        <v>148</v>
      </c>
      <c r="G10" s="14">
        <v>55</v>
      </c>
      <c r="H10" s="14">
        <v>8</v>
      </c>
      <c r="I10" s="14">
        <v>19</v>
      </c>
      <c r="J10" s="14">
        <v>108</v>
      </c>
      <c r="K10" s="14">
        <v>158</v>
      </c>
      <c r="L10" s="14">
        <v>96</v>
      </c>
      <c r="M10" s="14">
        <v>124</v>
      </c>
    </row>
    <row r="11" spans="1:13" s="1" customFormat="1" ht="30" customHeight="1" x14ac:dyDescent="0.15">
      <c r="A11" s="23"/>
      <c r="B11" s="13" t="s">
        <v>208</v>
      </c>
      <c r="C11" s="14">
        <f t="shared" si="0"/>
        <v>951</v>
      </c>
      <c r="D11" s="14">
        <v>112</v>
      </c>
      <c r="E11" s="14">
        <v>103</v>
      </c>
      <c r="F11" s="14">
        <v>158</v>
      </c>
      <c r="G11" s="14">
        <v>60</v>
      </c>
      <c r="H11" s="14">
        <v>9</v>
      </c>
      <c r="I11" s="14">
        <v>41</v>
      </c>
      <c r="J11" s="14">
        <v>110</v>
      </c>
      <c r="K11" s="14">
        <v>142</v>
      </c>
      <c r="L11" s="14">
        <v>92</v>
      </c>
      <c r="M11" s="14">
        <v>124</v>
      </c>
    </row>
    <row r="12" spans="1:13" s="1" customFormat="1" ht="30" customHeight="1" x14ac:dyDescent="0.15">
      <c r="A12" s="23" t="s">
        <v>19</v>
      </c>
      <c r="B12" s="13" t="s">
        <v>207</v>
      </c>
      <c r="C12" s="14">
        <f t="shared" si="0"/>
        <v>894</v>
      </c>
      <c r="D12" s="14">
        <v>86</v>
      </c>
      <c r="E12" s="14">
        <v>93</v>
      </c>
      <c r="F12" s="14">
        <v>162</v>
      </c>
      <c r="G12" s="14">
        <v>56</v>
      </c>
      <c r="H12" s="14">
        <v>9</v>
      </c>
      <c r="I12" s="14">
        <v>13</v>
      </c>
      <c r="J12" s="14">
        <v>111</v>
      </c>
      <c r="K12" s="14">
        <v>144</v>
      </c>
      <c r="L12" s="14">
        <v>99</v>
      </c>
      <c r="M12" s="14">
        <v>121</v>
      </c>
    </row>
    <row r="13" spans="1:13" s="1" customFormat="1" ht="30" customHeight="1" x14ac:dyDescent="0.15">
      <c r="A13" s="23"/>
      <c r="B13" s="13" t="s">
        <v>208</v>
      </c>
      <c r="C13" s="14">
        <f t="shared" si="0"/>
        <v>965</v>
      </c>
      <c r="D13" s="14">
        <v>124</v>
      </c>
      <c r="E13" s="14">
        <v>94</v>
      </c>
      <c r="F13" s="14">
        <v>180</v>
      </c>
      <c r="G13" s="14">
        <v>61</v>
      </c>
      <c r="H13" s="14">
        <v>8</v>
      </c>
      <c r="I13" s="14">
        <v>27</v>
      </c>
      <c r="J13" s="14">
        <v>111</v>
      </c>
      <c r="K13" s="14">
        <v>143</v>
      </c>
      <c r="L13" s="14">
        <v>101</v>
      </c>
      <c r="M13" s="14">
        <v>116</v>
      </c>
    </row>
    <row r="14" spans="1:13" s="1" customFormat="1" ht="30" customHeight="1" x14ac:dyDescent="0.15">
      <c r="A14" s="23" t="s">
        <v>20</v>
      </c>
      <c r="B14" s="13" t="s">
        <v>207</v>
      </c>
      <c r="C14" s="14">
        <f t="shared" si="0"/>
        <v>981</v>
      </c>
      <c r="D14" s="14">
        <v>94</v>
      </c>
      <c r="E14" s="14">
        <v>99</v>
      </c>
      <c r="F14" s="14">
        <v>189</v>
      </c>
      <c r="G14" s="14">
        <v>57</v>
      </c>
      <c r="H14" s="14">
        <v>5</v>
      </c>
      <c r="I14" s="14">
        <v>97</v>
      </c>
      <c r="J14" s="14">
        <v>100</v>
      </c>
      <c r="K14" s="14">
        <v>129</v>
      </c>
      <c r="L14" s="14">
        <v>99</v>
      </c>
      <c r="M14" s="14">
        <v>112</v>
      </c>
    </row>
    <row r="15" spans="1:13" s="1" customFormat="1" ht="30" customHeight="1" x14ac:dyDescent="0.15">
      <c r="A15" s="23"/>
      <c r="B15" s="13" t="s">
        <v>208</v>
      </c>
      <c r="C15" s="14">
        <f t="shared" si="0"/>
        <v>986</v>
      </c>
      <c r="D15" s="14">
        <v>100</v>
      </c>
      <c r="E15" s="14">
        <v>105</v>
      </c>
      <c r="F15" s="14">
        <v>207</v>
      </c>
      <c r="G15" s="14">
        <v>66</v>
      </c>
      <c r="H15" s="14">
        <v>4</v>
      </c>
      <c r="I15" s="14">
        <v>13</v>
      </c>
      <c r="J15" s="14">
        <v>106</v>
      </c>
      <c r="K15" s="14">
        <v>145</v>
      </c>
      <c r="L15" s="14">
        <v>106</v>
      </c>
      <c r="M15" s="14">
        <v>134</v>
      </c>
    </row>
    <row r="16" spans="1:13" s="1" customFormat="1" ht="30" customHeight="1" x14ac:dyDescent="0.15">
      <c r="A16" s="23" t="s">
        <v>21</v>
      </c>
      <c r="B16" s="13" t="s">
        <v>207</v>
      </c>
      <c r="C16" s="14">
        <f t="shared" si="0"/>
        <v>926</v>
      </c>
      <c r="D16" s="14">
        <v>94</v>
      </c>
      <c r="E16" s="14">
        <v>93</v>
      </c>
      <c r="F16" s="14">
        <v>202</v>
      </c>
      <c r="G16" s="14">
        <v>66</v>
      </c>
      <c r="H16" s="14">
        <v>7</v>
      </c>
      <c r="I16" s="14">
        <v>16</v>
      </c>
      <c r="J16" s="14">
        <v>96</v>
      </c>
      <c r="K16" s="14">
        <v>129</v>
      </c>
      <c r="L16" s="14">
        <v>102</v>
      </c>
      <c r="M16" s="14">
        <v>121</v>
      </c>
    </row>
    <row r="17" spans="1:13" s="1" customFormat="1" ht="30" customHeight="1" x14ac:dyDescent="0.15">
      <c r="A17" s="23"/>
      <c r="B17" s="13" t="s">
        <v>208</v>
      </c>
      <c r="C17" s="14">
        <f t="shared" si="0"/>
        <v>953</v>
      </c>
      <c r="D17" s="14">
        <v>77</v>
      </c>
      <c r="E17" s="14">
        <v>104</v>
      </c>
      <c r="F17" s="14">
        <v>213</v>
      </c>
      <c r="G17" s="14">
        <v>65</v>
      </c>
      <c r="H17" s="14">
        <v>8</v>
      </c>
      <c r="I17" s="14">
        <v>13</v>
      </c>
      <c r="J17" s="14">
        <v>97</v>
      </c>
      <c r="K17" s="14">
        <v>127</v>
      </c>
      <c r="L17" s="14">
        <v>107</v>
      </c>
      <c r="M17" s="14">
        <v>142</v>
      </c>
    </row>
    <row r="18" spans="1:13" s="1" customFormat="1" ht="30" customHeight="1" x14ac:dyDescent="0.15">
      <c r="A18" s="61"/>
      <c r="B18" s="61"/>
      <c r="C18" s="61"/>
      <c r="D18" s="61"/>
      <c r="E18" s="61"/>
      <c r="F18" s="61"/>
      <c r="G18" s="61"/>
      <c r="I18" s="19"/>
      <c r="J18" s="19"/>
      <c r="K18" s="19"/>
      <c r="L18" s="19"/>
      <c r="M18" s="19" t="s">
        <v>209</v>
      </c>
    </row>
  </sheetData>
  <mergeCells count="9">
    <mergeCell ref="A12:A13"/>
    <mergeCell ref="A14:A15"/>
    <mergeCell ref="A16:A17"/>
    <mergeCell ref="I2:M2"/>
    <mergeCell ref="A3:B3"/>
    <mergeCell ref="A4:A5"/>
    <mergeCell ref="A6:A7"/>
    <mergeCell ref="A8:A9"/>
    <mergeCell ref="A10:A11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workbookViewId="0">
      <pane xSplit="1" ySplit="3" topLeftCell="B16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3.5" x14ac:dyDescent="0.15"/>
  <cols>
    <col min="1" max="1" width="12.5" style="80" customWidth="1"/>
    <col min="2" max="3" width="10" style="80" customWidth="1"/>
    <col min="4" max="13" width="9.375" style="80" customWidth="1"/>
    <col min="14" max="16384" width="9" style="80"/>
  </cols>
  <sheetData>
    <row r="1" spans="1:13" s="1" customFormat="1" ht="17.25" x14ac:dyDescent="0.15">
      <c r="A1" s="1" t="s">
        <v>210</v>
      </c>
    </row>
    <row r="2" spans="1:13" s="1" customFormat="1" ht="17.25" x14ac:dyDescent="0.15">
      <c r="E2" s="27"/>
      <c r="F2" s="27"/>
      <c r="G2" s="27"/>
      <c r="H2" s="27"/>
      <c r="I2" s="27"/>
      <c r="J2" s="21"/>
      <c r="L2" s="79" t="s">
        <v>195</v>
      </c>
      <c r="M2" s="79"/>
    </row>
    <row r="3" spans="1:13" s="1" customFormat="1" ht="48.75" customHeight="1" x14ac:dyDescent="0.15">
      <c r="A3" s="23" t="s">
        <v>196</v>
      </c>
      <c r="B3" s="23"/>
      <c r="C3" s="13" t="s">
        <v>211</v>
      </c>
      <c r="D3" s="12" t="s">
        <v>212</v>
      </c>
      <c r="E3" s="12" t="s">
        <v>213</v>
      </c>
      <c r="F3" s="12" t="s">
        <v>214</v>
      </c>
      <c r="G3" s="12" t="s">
        <v>215</v>
      </c>
      <c r="H3" s="12" t="s">
        <v>216</v>
      </c>
      <c r="I3" s="12" t="s">
        <v>217</v>
      </c>
      <c r="J3" s="12" t="s">
        <v>218</v>
      </c>
      <c r="K3" s="12" t="s">
        <v>219</v>
      </c>
      <c r="L3" s="12" t="s">
        <v>220</v>
      </c>
      <c r="M3" s="12" t="s">
        <v>221</v>
      </c>
    </row>
    <row r="4" spans="1:13" s="1" customFormat="1" ht="30" customHeight="1" x14ac:dyDescent="0.15">
      <c r="A4" s="81" t="s">
        <v>15</v>
      </c>
      <c r="B4" s="13" t="s">
        <v>207</v>
      </c>
      <c r="C4" s="82">
        <f>SUM(D4:M4)</f>
        <v>979</v>
      </c>
      <c r="D4" s="83">
        <v>6</v>
      </c>
      <c r="E4" s="82">
        <v>40</v>
      </c>
      <c r="F4" s="82">
        <v>64</v>
      </c>
      <c r="G4" s="82">
        <v>88</v>
      </c>
      <c r="H4" s="82">
        <v>107</v>
      </c>
      <c r="I4" s="82">
        <v>109</v>
      </c>
      <c r="J4" s="82">
        <v>121</v>
      </c>
      <c r="K4" s="82">
        <v>126</v>
      </c>
      <c r="L4" s="82">
        <v>89</v>
      </c>
      <c r="M4" s="82">
        <v>229</v>
      </c>
    </row>
    <row r="5" spans="1:13" s="1" customFormat="1" ht="30" customHeight="1" x14ac:dyDescent="0.15">
      <c r="A5" s="81"/>
      <c r="B5" s="13" t="s">
        <v>208</v>
      </c>
      <c r="C5" s="82">
        <f>SUM(D5:M5)</f>
        <v>979</v>
      </c>
      <c r="D5" s="83">
        <v>5</v>
      </c>
      <c r="E5" s="82">
        <v>48</v>
      </c>
      <c r="F5" s="82">
        <v>52</v>
      </c>
      <c r="G5" s="82">
        <v>81</v>
      </c>
      <c r="H5" s="82">
        <v>115</v>
      </c>
      <c r="I5" s="82">
        <v>124</v>
      </c>
      <c r="J5" s="82">
        <v>114</v>
      </c>
      <c r="K5" s="82">
        <v>117</v>
      </c>
      <c r="L5" s="82">
        <v>104</v>
      </c>
      <c r="M5" s="82">
        <v>219</v>
      </c>
    </row>
    <row r="6" spans="1:13" s="1" customFormat="1" ht="30" customHeight="1" x14ac:dyDescent="0.15">
      <c r="A6" s="84" t="s">
        <v>16</v>
      </c>
      <c r="B6" s="13" t="s">
        <v>207</v>
      </c>
      <c r="C6" s="82">
        <f t="shared" ref="C6:C17" si="0">SUM(D6:M6)</f>
        <v>952</v>
      </c>
      <c r="D6" s="83">
        <v>7</v>
      </c>
      <c r="E6" s="82">
        <v>51</v>
      </c>
      <c r="F6" s="82">
        <v>44</v>
      </c>
      <c r="G6" s="82">
        <v>76</v>
      </c>
      <c r="H6" s="82">
        <v>110</v>
      </c>
      <c r="I6" s="82">
        <v>105</v>
      </c>
      <c r="J6" s="82">
        <v>122</v>
      </c>
      <c r="K6" s="82">
        <v>112</v>
      </c>
      <c r="L6" s="82">
        <v>102</v>
      </c>
      <c r="M6" s="82">
        <v>223</v>
      </c>
    </row>
    <row r="7" spans="1:13" s="1" customFormat="1" ht="30" customHeight="1" x14ac:dyDescent="0.15">
      <c r="A7" s="85"/>
      <c r="B7" s="13" t="s">
        <v>208</v>
      </c>
      <c r="C7" s="82">
        <f t="shared" si="0"/>
        <v>944</v>
      </c>
      <c r="D7" s="83">
        <v>3</v>
      </c>
      <c r="E7" s="82">
        <v>59</v>
      </c>
      <c r="F7" s="82">
        <v>52</v>
      </c>
      <c r="G7" s="82">
        <v>76</v>
      </c>
      <c r="H7" s="82">
        <v>100</v>
      </c>
      <c r="I7" s="82">
        <v>109</v>
      </c>
      <c r="J7" s="82">
        <v>109</v>
      </c>
      <c r="K7" s="82">
        <v>108</v>
      </c>
      <c r="L7" s="82">
        <v>102</v>
      </c>
      <c r="M7" s="82">
        <v>226</v>
      </c>
    </row>
    <row r="8" spans="1:13" s="1" customFormat="1" ht="30" customHeight="1" x14ac:dyDescent="0.15">
      <c r="A8" s="84" t="s">
        <v>17</v>
      </c>
      <c r="B8" s="13" t="s">
        <v>207</v>
      </c>
      <c r="C8" s="82">
        <f t="shared" si="0"/>
        <v>930</v>
      </c>
      <c r="D8" s="83">
        <v>6</v>
      </c>
      <c r="E8" s="82">
        <v>44</v>
      </c>
      <c r="F8" s="82">
        <v>58</v>
      </c>
      <c r="G8" s="82">
        <v>76</v>
      </c>
      <c r="H8" s="82">
        <v>90</v>
      </c>
      <c r="I8" s="82">
        <v>106</v>
      </c>
      <c r="J8" s="82">
        <v>107</v>
      </c>
      <c r="K8" s="82">
        <v>111</v>
      </c>
      <c r="L8" s="82">
        <v>107</v>
      </c>
      <c r="M8" s="82">
        <v>225</v>
      </c>
    </row>
    <row r="9" spans="1:13" s="1" customFormat="1" ht="30" customHeight="1" x14ac:dyDescent="0.15">
      <c r="A9" s="85"/>
      <c r="B9" s="13" t="s">
        <v>208</v>
      </c>
      <c r="C9" s="82">
        <f t="shared" si="0"/>
        <v>941</v>
      </c>
      <c r="D9" s="83">
        <v>7</v>
      </c>
      <c r="E9" s="82">
        <v>42</v>
      </c>
      <c r="F9" s="82">
        <v>53</v>
      </c>
      <c r="G9" s="82">
        <v>79</v>
      </c>
      <c r="H9" s="82">
        <v>96</v>
      </c>
      <c r="I9" s="82">
        <v>110</v>
      </c>
      <c r="J9" s="82">
        <v>112</v>
      </c>
      <c r="K9" s="82">
        <v>113</v>
      </c>
      <c r="L9" s="82">
        <v>104</v>
      </c>
      <c r="M9" s="82">
        <v>225</v>
      </c>
    </row>
    <row r="10" spans="1:13" s="1" customFormat="1" ht="30" customHeight="1" x14ac:dyDescent="0.15">
      <c r="A10" s="84" t="s">
        <v>18</v>
      </c>
      <c r="B10" s="13" t="s">
        <v>207</v>
      </c>
      <c r="C10" s="82">
        <f t="shared" si="0"/>
        <v>900</v>
      </c>
      <c r="D10" s="83">
        <v>9</v>
      </c>
      <c r="E10" s="82">
        <v>29</v>
      </c>
      <c r="F10" s="82">
        <v>45</v>
      </c>
      <c r="G10" s="82">
        <v>75</v>
      </c>
      <c r="H10" s="82">
        <v>87</v>
      </c>
      <c r="I10" s="82">
        <v>108</v>
      </c>
      <c r="J10" s="82">
        <v>107</v>
      </c>
      <c r="K10" s="82">
        <v>106</v>
      </c>
      <c r="L10" s="82">
        <v>92</v>
      </c>
      <c r="M10" s="82">
        <v>242</v>
      </c>
    </row>
    <row r="11" spans="1:13" s="1" customFormat="1" ht="30" customHeight="1" x14ac:dyDescent="0.15">
      <c r="A11" s="85"/>
      <c r="B11" s="13" t="s">
        <v>208</v>
      </c>
      <c r="C11" s="82">
        <f t="shared" si="0"/>
        <v>951</v>
      </c>
      <c r="D11" s="83">
        <v>12</v>
      </c>
      <c r="E11" s="82">
        <v>57</v>
      </c>
      <c r="F11" s="82">
        <v>50</v>
      </c>
      <c r="G11" s="82">
        <v>79</v>
      </c>
      <c r="H11" s="82">
        <v>97</v>
      </c>
      <c r="I11" s="82">
        <v>107</v>
      </c>
      <c r="J11" s="82">
        <v>104</v>
      </c>
      <c r="K11" s="82">
        <v>112</v>
      </c>
      <c r="L11" s="82">
        <v>92</v>
      </c>
      <c r="M11" s="82">
        <v>241</v>
      </c>
    </row>
    <row r="12" spans="1:13" s="1" customFormat="1" ht="30" customHeight="1" x14ac:dyDescent="0.15">
      <c r="A12" s="84" t="s">
        <v>19</v>
      </c>
      <c r="B12" s="13" t="s">
        <v>207</v>
      </c>
      <c r="C12" s="82">
        <f t="shared" si="0"/>
        <v>894</v>
      </c>
      <c r="D12" s="83">
        <v>11</v>
      </c>
      <c r="E12" s="86">
        <v>86</v>
      </c>
      <c r="F12" s="87"/>
      <c r="G12" s="86">
        <v>152</v>
      </c>
      <c r="H12" s="87"/>
      <c r="I12" s="86">
        <v>214</v>
      </c>
      <c r="J12" s="87"/>
      <c r="K12" s="86">
        <v>186</v>
      </c>
      <c r="L12" s="87"/>
      <c r="M12" s="82">
        <v>245</v>
      </c>
    </row>
    <row r="13" spans="1:13" s="1" customFormat="1" ht="30" customHeight="1" x14ac:dyDescent="0.15">
      <c r="A13" s="85"/>
      <c r="B13" s="13" t="s">
        <v>208</v>
      </c>
      <c r="C13" s="82">
        <f t="shared" si="0"/>
        <v>965</v>
      </c>
      <c r="D13" s="83">
        <v>9</v>
      </c>
      <c r="E13" s="86">
        <v>126</v>
      </c>
      <c r="F13" s="87"/>
      <c r="G13" s="86">
        <v>168</v>
      </c>
      <c r="H13" s="87"/>
      <c r="I13" s="86">
        <v>222</v>
      </c>
      <c r="J13" s="87"/>
      <c r="K13" s="86">
        <v>199</v>
      </c>
      <c r="L13" s="87"/>
      <c r="M13" s="82">
        <v>241</v>
      </c>
    </row>
    <row r="14" spans="1:13" s="1" customFormat="1" ht="30" customHeight="1" x14ac:dyDescent="0.15">
      <c r="A14" s="84" t="s">
        <v>20</v>
      </c>
      <c r="B14" s="13" t="s">
        <v>207</v>
      </c>
      <c r="C14" s="82">
        <f t="shared" si="0"/>
        <v>981</v>
      </c>
      <c r="D14" s="83">
        <v>9</v>
      </c>
      <c r="E14" s="86">
        <v>123</v>
      </c>
      <c r="F14" s="87"/>
      <c r="G14" s="86">
        <v>161</v>
      </c>
      <c r="H14" s="87"/>
      <c r="I14" s="86">
        <v>224</v>
      </c>
      <c r="J14" s="87"/>
      <c r="K14" s="86">
        <v>215</v>
      </c>
      <c r="L14" s="87"/>
      <c r="M14" s="82">
        <v>249</v>
      </c>
    </row>
    <row r="15" spans="1:13" s="1" customFormat="1" ht="30" customHeight="1" x14ac:dyDescent="0.15">
      <c r="A15" s="85"/>
      <c r="B15" s="13" t="s">
        <v>208</v>
      </c>
      <c r="C15" s="82">
        <f t="shared" si="0"/>
        <v>986</v>
      </c>
      <c r="D15" s="83">
        <v>13</v>
      </c>
      <c r="E15" s="86">
        <v>127</v>
      </c>
      <c r="F15" s="87"/>
      <c r="G15" s="86">
        <v>158</v>
      </c>
      <c r="H15" s="87"/>
      <c r="I15" s="86">
        <v>224</v>
      </c>
      <c r="J15" s="87"/>
      <c r="K15" s="86">
        <v>219</v>
      </c>
      <c r="L15" s="87"/>
      <c r="M15" s="82">
        <v>245</v>
      </c>
    </row>
    <row r="16" spans="1:13" s="1" customFormat="1" ht="30" customHeight="1" x14ac:dyDescent="0.15">
      <c r="A16" s="84" t="s">
        <v>21</v>
      </c>
      <c r="B16" s="13" t="s">
        <v>207</v>
      </c>
      <c r="C16" s="82">
        <f t="shared" si="0"/>
        <v>926</v>
      </c>
      <c r="D16" s="83">
        <v>9</v>
      </c>
      <c r="E16" s="86">
        <v>110</v>
      </c>
      <c r="F16" s="87"/>
      <c r="G16" s="86">
        <v>159</v>
      </c>
      <c r="H16" s="87"/>
      <c r="I16" s="86">
        <v>205</v>
      </c>
      <c r="J16" s="87"/>
      <c r="K16" s="86">
        <v>205</v>
      </c>
      <c r="L16" s="87"/>
      <c r="M16" s="82">
        <v>238</v>
      </c>
    </row>
    <row r="17" spans="1:13" s="1" customFormat="1" ht="30" customHeight="1" x14ac:dyDescent="0.15">
      <c r="A17" s="85"/>
      <c r="B17" s="13" t="s">
        <v>208</v>
      </c>
      <c r="C17" s="82">
        <f t="shared" si="0"/>
        <v>953</v>
      </c>
      <c r="D17" s="83">
        <v>13</v>
      </c>
      <c r="E17" s="86">
        <v>123</v>
      </c>
      <c r="F17" s="87"/>
      <c r="G17" s="86">
        <v>164</v>
      </c>
      <c r="H17" s="87"/>
      <c r="I17" s="86">
        <v>209</v>
      </c>
      <c r="J17" s="87"/>
      <c r="K17" s="86">
        <v>204</v>
      </c>
      <c r="L17" s="87"/>
      <c r="M17" s="82">
        <v>240</v>
      </c>
    </row>
    <row r="18" spans="1:13" s="1" customFormat="1" ht="30" customHeight="1" x14ac:dyDescent="0.15">
      <c r="A18" s="61" t="s">
        <v>222</v>
      </c>
      <c r="B18" s="88"/>
      <c r="C18" s="88"/>
      <c r="D18" s="88"/>
      <c r="E18" s="88"/>
      <c r="F18" s="88"/>
      <c r="G18" s="88"/>
      <c r="H18" s="88"/>
      <c r="J18" s="88"/>
      <c r="K18" s="88"/>
      <c r="L18" s="88"/>
      <c r="M18" s="19" t="s">
        <v>209</v>
      </c>
    </row>
  </sheetData>
  <mergeCells count="33">
    <mergeCell ref="A16:A17"/>
    <mergeCell ref="E16:F16"/>
    <mergeCell ref="G16:H16"/>
    <mergeCell ref="I16:J16"/>
    <mergeCell ref="K16:L16"/>
    <mergeCell ref="E17:F17"/>
    <mergeCell ref="G17:H17"/>
    <mergeCell ref="I17:J17"/>
    <mergeCell ref="K17:L17"/>
    <mergeCell ref="A14:A15"/>
    <mergeCell ref="E14:F14"/>
    <mergeCell ref="G14:H14"/>
    <mergeCell ref="I14:J14"/>
    <mergeCell ref="K14:L14"/>
    <mergeCell ref="E15:F15"/>
    <mergeCell ref="G15:H15"/>
    <mergeCell ref="I15:J15"/>
    <mergeCell ref="K15:L15"/>
    <mergeCell ref="A12:A13"/>
    <mergeCell ref="E12:F12"/>
    <mergeCell ref="G12:H12"/>
    <mergeCell ref="I12:J12"/>
    <mergeCell ref="K12:L12"/>
    <mergeCell ref="E13:F13"/>
    <mergeCell ref="G13:H13"/>
    <mergeCell ref="I13:J13"/>
    <mergeCell ref="K13:L13"/>
    <mergeCell ref="L2:M2"/>
    <mergeCell ref="A3:B3"/>
    <mergeCell ref="A4:A5"/>
    <mergeCell ref="A6:A7"/>
    <mergeCell ref="A8:A9"/>
    <mergeCell ref="A10:A11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view="pageBreakPreview" zoomScaleNormal="100" zoomScaleSheetLayoutView="100" workbookViewId="0">
      <pane xSplit="1" ySplit="3" topLeftCell="B18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3.5" x14ac:dyDescent="0.15"/>
  <cols>
    <col min="1" max="1" width="12.5" style="80" customWidth="1"/>
    <col min="2" max="2" width="10" style="80" customWidth="1"/>
    <col min="3" max="12" width="13.125" style="80" customWidth="1"/>
    <col min="13" max="16384" width="9" style="80"/>
  </cols>
  <sheetData>
    <row r="1" spans="1:12" s="1" customFormat="1" ht="17.25" x14ac:dyDescent="0.15">
      <c r="A1" s="1" t="s">
        <v>223</v>
      </c>
    </row>
    <row r="2" spans="1:12" s="1" customFormat="1" ht="17.25" x14ac:dyDescent="0.15">
      <c r="E2" s="27"/>
      <c r="F2" s="27"/>
      <c r="G2" s="27"/>
      <c r="H2" s="27"/>
      <c r="I2" s="79" t="s">
        <v>195</v>
      </c>
      <c r="J2" s="79"/>
      <c r="K2" s="79"/>
      <c r="L2" s="89"/>
    </row>
    <row r="3" spans="1:12" s="1" customFormat="1" ht="48.75" customHeight="1" x14ac:dyDescent="0.15">
      <c r="A3" s="23" t="s">
        <v>196</v>
      </c>
      <c r="B3" s="23"/>
      <c r="C3" s="13" t="s">
        <v>197</v>
      </c>
      <c r="D3" s="12" t="s">
        <v>224</v>
      </c>
      <c r="E3" s="12" t="s">
        <v>225</v>
      </c>
      <c r="F3" s="12" t="s">
        <v>226</v>
      </c>
      <c r="G3" s="12" t="s">
        <v>227</v>
      </c>
      <c r="H3" s="12" t="s">
        <v>228</v>
      </c>
      <c r="I3" s="12" t="s">
        <v>229</v>
      </c>
      <c r="J3" s="12" t="s">
        <v>230</v>
      </c>
      <c r="K3" s="12" t="s">
        <v>231</v>
      </c>
      <c r="L3" s="12" t="s">
        <v>232</v>
      </c>
    </row>
    <row r="4" spans="1:12" s="1" customFormat="1" ht="30" customHeight="1" x14ac:dyDescent="0.15">
      <c r="A4" s="23" t="s">
        <v>74</v>
      </c>
      <c r="B4" s="13" t="s">
        <v>207</v>
      </c>
      <c r="C4" s="82">
        <f>SUM(D4:L4)</f>
        <v>979</v>
      </c>
      <c r="D4" s="82">
        <v>600</v>
      </c>
      <c r="E4" s="82">
        <v>205</v>
      </c>
      <c r="F4" s="82">
        <v>104</v>
      </c>
      <c r="G4" s="82">
        <v>8</v>
      </c>
      <c r="H4" s="90">
        <v>0</v>
      </c>
      <c r="I4" s="82">
        <v>10</v>
      </c>
      <c r="J4" s="82">
        <v>7</v>
      </c>
      <c r="K4" s="82">
        <v>45</v>
      </c>
      <c r="L4" s="90">
        <v>0</v>
      </c>
    </row>
    <row r="5" spans="1:12" s="1" customFormat="1" ht="30" customHeight="1" x14ac:dyDescent="0.15">
      <c r="A5" s="23"/>
      <c r="B5" s="13" t="s">
        <v>208</v>
      </c>
      <c r="C5" s="82">
        <f>SUM(D5:L5)</f>
        <v>979</v>
      </c>
      <c r="D5" s="82">
        <v>583</v>
      </c>
      <c r="E5" s="82">
        <v>207</v>
      </c>
      <c r="F5" s="82">
        <v>106</v>
      </c>
      <c r="G5" s="82">
        <v>12</v>
      </c>
      <c r="H5" s="90">
        <v>0</v>
      </c>
      <c r="I5" s="82">
        <v>10</v>
      </c>
      <c r="J5" s="82">
        <v>7</v>
      </c>
      <c r="K5" s="82">
        <v>54</v>
      </c>
      <c r="L5" s="90">
        <v>0</v>
      </c>
    </row>
    <row r="6" spans="1:12" s="1" customFormat="1" ht="30" customHeight="1" x14ac:dyDescent="0.15">
      <c r="A6" s="23" t="s">
        <v>75</v>
      </c>
      <c r="B6" s="13" t="s">
        <v>207</v>
      </c>
      <c r="C6" s="82">
        <f t="shared" ref="C6:C17" si="0">SUM(D6:L6)</f>
        <v>952</v>
      </c>
      <c r="D6" s="82">
        <v>594</v>
      </c>
      <c r="E6" s="82">
        <v>179</v>
      </c>
      <c r="F6" s="82">
        <v>82</v>
      </c>
      <c r="G6" s="82">
        <v>23</v>
      </c>
      <c r="H6" s="82">
        <v>1</v>
      </c>
      <c r="I6" s="82">
        <v>11</v>
      </c>
      <c r="J6" s="82">
        <v>9</v>
      </c>
      <c r="K6" s="14">
        <v>53</v>
      </c>
      <c r="L6" s="90">
        <v>0</v>
      </c>
    </row>
    <row r="7" spans="1:12" s="1" customFormat="1" ht="30" customHeight="1" x14ac:dyDescent="0.15">
      <c r="A7" s="23"/>
      <c r="B7" s="13" t="s">
        <v>208</v>
      </c>
      <c r="C7" s="82">
        <f t="shared" si="0"/>
        <v>944</v>
      </c>
      <c r="D7" s="82">
        <v>573</v>
      </c>
      <c r="E7" s="82">
        <v>171</v>
      </c>
      <c r="F7" s="82">
        <v>107</v>
      </c>
      <c r="G7" s="82">
        <v>21</v>
      </c>
      <c r="H7" s="82">
        <v>1</v>
      </c>
      <c r="I7" s="82">
        <v>11</v>
      </c>
      <c r="J7" s="82">
        <v>11</v>
      </c>
      <c r="K7" s="14">
        <v>49</v>
      </c>
      <c r="L7" s="90">
        <v>0</v>
      </c>
    </row>
    <row r="8" spans="1:12" s="1" customFormat="1" ht="30" customHeight="1" x14ac:dyDescent="0.15">
      <c r="A8" s="23" t="s">
        <v>76</v>
      </c>
      <c r="B8" s="13" t="s">
        <v>207</v>
      </c>
      <c r="C8" s="82">
        <f t="shared" si="0"/>
        <v>930</v>
      </c>
      <c r="D8" s="82">
        <v>562</v>
      </c>
      <c r="E8" s="82">
        <v>194</v>
      </c>
      <c r="F8" s="82">
        <v>98</v>
      </c>
      <c r="G8" s="82">
        <v>2</v>
      </c>
      <c r="H8" s="82">
        <v>2</v>
      </c>
      <c r="I8" s="82">
        <v>15</v>
      </c>
      <c r="J8" s="82">
        <v>8</v>
      </c>
      <c r="K8" s="82">
        <v>44</v>
      </c>
      <c r="L8" s="82">
        <v>5</v>
      </c>
    </row>
    <row r="9" spans="1:12" s="1" customFormat="1" ht="30" customHeight="1" x14ac:dyDescent="0.15">
      <c r="A9" s="23"/>
      <c r="B9" s="13" t="s">
        <v>208</v>
      </c>
      <c r="C9" s="82">
        <f t="shared" si="0"/>
        <v>941</v>
      </c>
      <c r="D9" s="82">
        <v>545</v>
      </c>
      <c r="E9" s="82">
        <v>196</v>
      </c>
      <c r="F9" s="82">
        <v>110</v>
      </c>
      <c r="G9" s="82">
        <v>12</v>
      </c>
      <c r="H9" s="82">
        <v>2</v>
      </c>
      <c r="I9" s="82">
        <v>13</v>
      </c>
      <c r="J9" s="82">
        <v>9</v>
      </c>
      <c r="K9" s="82">
        <v>46</v>
      </c>
      <c r="L9" s="82">
        <v>8</v>
      </c>
    </row>
    <row r="10" spans="1:12" s="1" customFormat="1" ht="30" customHeight="1" x14ac:dyDescent="0.15">
      <c r="A10" s="23" t="s">
        <v>18</v>
      </c>
      <c r="B10" s="13" t="s">
        <v>207</v>
      </c>
      <c r="C10" s="82">
        <f t="shared" si="0"/>
        <v>900</v>
      </c>
      <c r="D10" s="82">
        <v>563</v>
      </c>
      <c r="E10" s="82">
        <v>187</v>
      </c>
      <c r="F10" s="82">
        <v>84</v>
      </c>
      <c r="G10" s="82">
        <v>3</v>
      </c>
      <c r="H10" s="82">
        <v>2</v>
      </c>
      <c r="I10" s="82">
        <v>9</v>
      </c>
      <c r="J10" s="82">
        <v>9</v>
      </c>
      <c r="K10" s="82">
        <v>42</v>
      </c>
      <c r="L10" s="82">
        <v>1</v>
      </c>
    </row>
    <row r="11" spans="1:12" s="1" customFormat="1" ht="30" customHeight="1" x14ac:dyDescent="0.15">
      <c r="A11" s="23"/>
      <c r="B11" s="13" t="s">
        <v>208</v>
      </c>
      <c r="C11" s="82">
        <f t="shared" si="0"/>
        <v>951</v>
      </c>
      <c r="D11" s="82">
        <v>566</v>
      </c>
      <c r="E11" s="82">
        <v>188</v>
      </c>
      <c r="F11" s="82">
        <v>106</v>
      </c>
      <c r="G11" s="82">
        <v>29</v>
      </c>
      <c r="H11" s="82">
        <v>2</v>
      </c>
      <c r="I11" s="82">
        <v>9</v>
      </c>
      <c r="J11" s="82">
        <v>13</v>
      </c>
      <c r="K11" s="82">
        <v>37</v>
      </c>
      <c r="L11" s="82">
        <v>1</v>
      </c>
    </row>
    <row r="12" spans="1:12" s="1" customFormat="1" ht="30" customHeight="1" x14ac:dyDescent="0.15">
      <c r="A12" s="23" t="s">
        <v>19</v>
      </c>
      <c r="B12" s="13" t="s">
        <v>207</v>
      </c>
      <c r="C12" s="82">
        <f t="shared" si="0"/>
        <v>894</v>
      </c>
      <c r="D12" s="82">
        <v>585</v>
      </c>
      <c r="E12" s="82">
        <v>175</v>
      </c>
      <c r="F12" s="82">
        <v>71</v>
      </c>
      <c r="G12" s="82">
        <v>2</v>
      </c>
      <c r="H12" s="90">
        <v>2</v>
      </c>
      <c r="I12" s="82">
        <v>4</v>
      </c>
      <c r="J12" s="82">
        <v>9</v>
      </c>
      <c r="K12" s="82">
        <v>44</v>
      </c>
      <c r="L12" s="90">
        <v>2</v>
      </c>
    </row>
    <row r="13" spans="1:12" s="1" customFormat="1" ht="30" customHeight="1" x14ac:dyDescent="0.15">
      <c r="A13" s="23"/>
      <c r="B13" s="13" t="s">
        <v>208</v>
      </c>
      <c r="C13" s="82">
        <f t="shared" si="0"/>
        <v>965</v>
      </c>
      <c r="D13" s="82">
        <v>586</v>
      </c>
      <c r="E13" s="82">
        <v>186</v>
      </c>
      <c r="F13" s="82">
        <v>114</v>
      </c>
      <c r="G13" s="82">
        <v>18</v>
      </c>
      <c r="H13" s="90">
        <v>2</v>
      </c>
      <c r="I13" s="82">
        <v>4</v>
      </c>
      <c r="J13" s="82">
        <v>8</v>
      </c>
      <c r="K13" s="82">
        <v>44</v>
      </c>
      <c r="L13" s="90">
        <v>3</v>
      </c>
    </row>
    <row r="14" spans="1:12" s="1" customFormat="1" ht="30" customHeight="1" x14ac:dyDescent="0.15">
      <c r="A14" s="23" t="s">
        <v>20</v>
      </c>
      <c r="B14" s="13" t="s">
        <v>207</v>
      </c>
      <c r="C14" s="82">
        <f t="shared" si="0"/>
        <v>981</v>
      </c>
      <c r="D14" s="82">
        <v>616</v>
      </c>
      <c r="E14" s="82">
        <v>202</v>
      </c>
      <c r="F14" s="82">
        <v>98</v>
      </c>
      <c r="G14" s="82">
        <v>4</v>
      </c>
      <c r="H14" s="90">
        <v>2</v>
      </c>
      <c r="I14" s="82">
        <v>5</v>
      </c>
      <c r="J14" s="82">
        <v>8</v>
      </c>
      <c r="K14" s="82">
        <v>41</v>
      </c>
      <c r="L14" s="90">
        <v>5</v>
      </c>
    </row>
    <row r="15" spans="1:12" s="1" customFormat="1" ht="30" customHeight="1" x14ac:dyDescent="0.15">
      <c r="A15" s="23"/>
      <c r="B15" s="13" t="s">
        <v>208</v>
      </c>
      <c r="C15" s="82">
        <f t="shared" si="0"/>
        <v>986</v>
      </c>
      <c r="D15" s="82">
        <v>605</v>
      </c>
      <c r="E15" s="82">
        <v>195</v>
      </c>
      <c r="F15" s="82">
        <v>112</v>
      </c>
      <c r="G15" s="82">
        <v>14</v>
      </c>
      <c r="H15" s="90">
        <v>2</v>
      </c>
      <c r="I15" s="82">
        <v>5</v>
      </c>
      <c r="J15" s="82">
        <v>12</v>
      </c>
      <c r="K15" s="82">
        <v>39</v>
      </c>
      <c r="L15" s="90">
        <v>2</v>
      </c>
    </row>
    <row r="16" spans="1:12" s="1" customFormat="1" ht="30" customHeight="1" x14ac:dyDescent="0.15">
      <c r="A16" s="23" t="s">
        <v>21</v>
      </c>
      <c r="B16" s="13" t="s">
        <v>207</v>
      </c>
      <c r="C16" s="82">
        <f t="shared" si="0"/>
        <v>926</v>
      </c>
      <c r="D16" s="82">
        <v>638</v>
      </c>
      <c r="E16" s="82">
        <v>167</v>
      </c>
      <c r="F16" s="82">
        <v>62</v>
      </c>
      <c r="G16" s="82">
        <v>4</v>
      </c>
      <c r="H16" s="90">
        <v>2</v>
      </c>
      <c r="I16" s="82">
        <v>7</v>
      </c>
      <c r="J16" s="82">
        <v>8</v>
      </c>
      <c r="K16" s="82">
        <v>33</v>
      </c>
      <c r="L16" s="90">
        <v>5</v>
      </c>
    </row>
    <row r="17" spans="1:12" s="1" customFormat="1" ht="30" customHeight="1" x14ac:dyDescent="0.15">
      <c r="A17" s="23"/>
      <c r="B17" s="13" t="s">
        <v>208</v>
      </c>
      <c r="C17" s="82">
        <f t="shared" si="0"/>
        <v>953</v>
      </c>
      <c r="D17" s="82">
        <v>650</v>
      </c>
      <c r="E17" s="82">
        <v>158</v>
      </c>
      <c r="F17" s="82">
        <v>75</v>
      </c>
      <c r="G17" s="82">
        <v>19</v>
      </c>
      <c r="H17" s="90">
        <v>2</v>
      </c>
      <c r="I17" s="82">
        <v>7</v>
      </c>
      <c r="J17" s="82">
        <v>4</v>
      </c>
      <c r="K17" s="82">
        <v>36</v>
      </c>
      <c r="L17" s="90">
        <v>2</v>
      </c>
    </row>
    <row r="18" spans="1:12" s="1" customFormat="1" ht="30" customHeight="1" x14ac:dyDescent="0.15">
      <c r="A18" s="80"/>
      <c r="B18" s="80"/>
      <c r="C18" s="80"/>
      <c r="D18" s="80"/>
      <c r="E18" s="80"/>
      <c r="F18" s="88"/>
      <c r="G18" s="88"/>
      <c r="H18" s="88"/>
      <c r="I18" s="88"/>
      <c r="J18" s="88"/>
      <c r="K18" s="88"/>
      <c r="L18" s="19" t="s">
        <v>209</v>
      </c>
    </row>
  </sheetData>
  <mergeCells count="9">
    <mergeCell ref="A12:A13"/>
    <mergeCell ref="A14:A15"/>
    <mergeCell ref="A16:A17"/>
    <mergeCell ref="I2:L2"/>
    <mergeCell ref="A3:B3"/>
    <mergeCell ref="A4:A5"/>
    <mergeCell ref="A6:A7"/>
    <mergeCell ref="A8:A9"/>
    <mergeCell ref="A10:A1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 alignWithMargins="0">
    <oddFooter>&amp;C&amp;A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Normal="100" workbookViewId="0">
      <pane xSplit="1" ySplit="3" topLeftCell="B13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3.5" x14ac:dyDescent="0.15"/>
  <cols>
    <col min="1" max="1" width="12.5" style="80" customWidth="1"/>
    <col min="2" max="2" width="10" style="80" customWidth="1"/>
    <col min="3" max="8" width="18.125" style="80" customWidth="1"/>
    <col min="9" max="16384" width="9" style="80"/>
  </cols>
  <sheetData>
    <row r="1" spans="1:8" s="1" customFormat="1" ht="17.25" x14ac:dyDescent="0.15">
      <c r="A1" s="1" t="s">
        <v>233</v>
      </c>
    </row>
    <row r="2" spans="1:8" s="1" customFormat="1" ht="17.25" x14ac:dyDescent="0.15">
      <c r="E2" s="27"/>
      <c r="F2" s="27"/>
      <c r="G2" s="79" t="s">
        <v>195</v>
      </c>
      <c r="H2" s="79"/>
    </row>
    <row r="3" spans="1:8" s="1" customFormat="1" ht="48.75" customHeight="1" x14ac:dyDescent="0.15">
      <c r="A3" s="23" t="s">
        <v>196</v>
      </c>
      <c r="B3" s="23"/>
      <c r="C3" s="13" t="s">
        <v>234</v>
      </c>
      <c r="D3" s="12" t="s">
        <v>235</v>
      </c>
      <c r="E3" s="12" t="s">
        <v>236</v>
      </c>
      <c r="F3" s="12" t="s">
        <v>237</v>
      </c>
      <c r="G3" s="12" t="s">
        <v>238</v>
      </c>
      <c r="H3" s="12" t="s">
        <v>239</v>
      </c>
    </row>
    <row r="4" spans="1:8" s="1" customFormat="1" ht="30" customHeight="1" x14ac:dyDescent="0.15">
      <c r="A4" s="23" t="s">
        <v>15</v>
      </c>
      <c r="B4" s="13" t="s">
        <v>207</v>
      </c>
      <c r="C4" s="82">
        <f t="shared" ref="C4:C17" si="0">SUM(D4:H4)</f>
        <v>979</v>
      </c>
      <c r="D4" s="82">
        <v>17</v>
      </c>
      <c r="E4" s="82">
        <v>0</v>
      </c>
      <c r="F4" s="82">
        <v>526</v>
      </c>
      <c r="G4" s="82">
        <v>89</v>
      </c>
      <c r="H4" s="82">
        <v>347</v>
      </c>
    </row>
    <row r="5" spans="1:8" s="1" customFormat="1" ht="30" customHeight="1" x14ac:dyDescent="0.15">
      <c r="A5" s="23"/>
      <c r="B5" s="13" t="s">
        <v>208</v>
      </c>
      <c r="C5" s="82">
        <f t="shared" si="0"/>
        <v>979</v>
      </c>
      <c r="D5" s="82">
        <v>17</v>
      </c>
      <c r="E5" s="82">
        <v>0</v>
      </c>
      <c r="F5" s="82">
        <v>326</v>
      </c>
      <c r="G5" s="82">
        <v>271</v>
      </c>
      <c r="H5" s="82">
        <v>365</v>
      </c>
    </row>
    <row r="6" spans="1:8" s="1" customFormat="1" ht="30" customHeight="1" x14ac:dyDescent="0.15">
      <c r="A6" s="23" t="s">
        <v>16</v>
      </c>
      <c r="B6" s="13" t="s">
        <v>207</v>
      </c>
      <c r="C6" s="91">
        <f t="shared" si="0"/>
        <v>952</v>
      </c>
      <c r="D6" s="91">
        <v>17</v>
      </c>
      <c r="E6" s="91">
        <v>0</v>
      </c>
      <c r="F6" s="91">
        <v>300</v>
      </c>
      <c r="G6" s="91">
        <v>280</v>
      </c>
      <c r="H6" s="91">
        <v>355</v>
      </c>
    </row>
    <row r="7" spans="1:8" s="1" customFormat="1" ht="30" customHeight="1" x14ac:dyDescent="0.15">
      <c r="A7" s="23"/>
      <c r="B7" s="13" t="s">
        <v>208</v>
      </c>
      <c r="C7" s="91">
        <f t="shared" si="0"/>
        <v>944</v>
      </c>
      <c r="D7" s="91">
        <v>16</v>
      </c>
      <c r="E7" s="91">
        <v>0</v>
      </c>
      <c r="F7" s="91">
        <v>273</v>
      </c>
      <c r="G7" s="91">
        <v>319</v>
      </c>
      <c r="H7" s="91">
        <v>336</v>
      </c>
    </row>
    <row r="8" spans="1:8" s="1" customFormat="1" ht="30" customHeight="1" x14ac:dyDescent="0.15">
      <c r="A8" s="23" t="s">
        <v>17</v>
      </c>
      <c r="B8" s="13" t="s">
        <v>207</v>
      </c>
      <c r="C8" s="91">
        <f t="shared" si="0"/>
        <v>930</v>
      </c>
      <c r="D8" s="91">
        <v>14</v>
      </c>
      <c r="E8" s="91">
        <v>0</v>
      </c>
      <c r="F8" s="91">
        <v>279</v>
      </c>
      <c r="G8" s="91">
        <v>272</v>
      </c>
      <c r="H8" s="91">
        <v>365</v>
      </c>
    </row>
    <row r="9" spans="1:8" s="1" customFormat="1" ht="30" customHeight="1" x14ac:dyDescent="0.15">
      <c r="A9" s="23"/>
      <c r="B9" s="13" t="s">
        <v>208</v>
      </c>
      <c r="C9" s="91">
        <f t="shared" si="0"/>
        <v>941</v>
      </c>
      <c r="D9" s="91">
        <v>12</v>
      </c>
      <c r="E9" s="91">
        <v>0</v>
      </c>
      <c r="F9" s="91">
        <v>293</v>
      </c>
      <c r="G9" s="91">
        <v>261</v>
      </c>
      <c r="H9" s="91">
        <v>375</v>
      </c>
    </row>
    <row r="10" spans="1:8" s="1" customFormat="1" ht="30" customHeight="1" x14ac:dyDescent="0.15">
      <c r="A10" s="23" t="s">
        <v>18</v>
      </c>
      <c r="B10" s="13" t="s">
        <v>207</v>
      </c>
      <c r="C10" s="91">
        <f t="shared" si="0"/>
        <v>900</v>
      </c>
      <c r="D10" s="91">
        <v>14</v>
      </c>
      <c r="E10" s="91">
        <v>0</v>
      </c>
      <c r="F10" s="91">
        <v>283</v>
      </c>
      <c r="G10" s="91">
        <v>244</v>
      </c>
      <c r="H10" s="91">
        <v>359</v>
      </c>
    </row>
    <row r="11" spans="1:8" s="1" customFormat="1" ht="30" customHeight="1" x14ac:dyDescent="0.15">
      <c r="A11" s="23"/>
      <c r="B11" s="13" t="s">
        <v>208</v>
      </c>
      <c r="C11" s="91">
        <f t="shared" si="0"/>
        <v>951</v>
      </c>
      <c r="D11" s="91">
        <v>15</v>
      </c>
      <c r="E11" s="91">
        <v>0</v>
      </c>
      <c r="F11" s="91">
        <v>298</v>
      </c>
      <c r="G11" s="91">
        <v>241</v>
      </c>
      <c r="H11" s="91">
        <v>397</v>
      </c>
    </row>
    <row r="12" spans="1:8" s="1" customFormat="1" ht="30" customHeight="1" x14ac:dyDescent="0.15">
      <c r="A12" s="23" t="s">
        <v>19</v>
      </c>
      <c r="B12" s="13" t="s">
        <v>207</v>
      </c>
      <c r="C12" s="82">
        <f t="shared" si="0"/>
        <v>894</v>
      </c>
      <c r="D12" s="82">
        <v>13</v>
      </c>
      <c r="E12" s="91">
        <v>0</v>
      </c>
      <c r="F12" s="82">
        <v>281</v>
      </c>
      <c r="G12" s="82">
        <v>232</v>
      </c>
      <c r="H12" s="82">
        <v>368</v>
      </c>
    </row>
    <row r="13" spans="1:8" s="1" customFormat="1" ht="30" customHeight="1" x14ac:dyDescent="0.15">
      <c r="A13" s="23"/>
      <c r="B13" s="13" t="s">
        <v>208</v>
      </c>
      <c r="C13" s="82">
        <f t="shared" si="0"/>
        <v>965</v>
      </c>
      <c r="D13" s="82">
        <v>16</v>
      </c>
      <c r="E13" s="91">
        <v>0</v>
      </c>
      <c r="F13" s="82">
        <v>387</v>
      </c>
      <c r="G13" s="82">
        <v>227</v>
      </c>
      <c r="H13" s="82">
        <v>335</v>
      </c>
    </row>
    <row r="14" spans="1:8" s="1" customFormat="1" ht="30" customHeight="1" x14ac:dyDescent="0.15">
      <c r="A14" s="23" t="s">
        <v>20</v>
      </c>
      <c r="B14" s="13" t="s">
        <v>207</v>
      </c>
      <c r="C14" s="82">
        <f t="shared" si="0"/>
        <v>981</v>
      </c>
      <c r="D14" s="82">
        <v>17</v>
      </c>
      <c r="E14" s="91">
        <v>0</v>
      </c>
      <c r="F14" s="82">
        <v>293</v>
      </c>
      <c r="G14" s="82">
        <v>249</v>
      </c>
      <c r="H14" s="82">
        <v>422</v>
      </c>
    </row>
    <row r="15" spans="1:8" s="1" customFormat="1" ht="30" customHeight="1" x14ac:dyDescent="0.15">
      <c r="A15" s="23"/>
      <c r="B15" s="13" t="s">
        <v>208</v>
      </c>
      <c r="C15" s="82">
        <f t="shared" si="0"/>
        <v>986</v>
      </c>
      <c r="D15" s="82">
        <v>17</v>
      </c>
      <c r="E15" s="91">
        <v>0</v>
      </c>
      <c r="F15" s="82">
        <v>296</v>
      </c>
      <c r="G15" s="82">
        <v>240</v>
      </c>
      <c r="H15" s="82">
        <v>433</v>
      </c>
    </row>
    <row r="16" spans="1:8" s="1" customFormat="1" ht="30" customHeight="1" x14ac:dyDescent="0.15">
      <c r="A16" s="23" t="s">
        <v>21</v>
      </c>
      <c r="B16" s="13" t="s">
        <v>207</v>
      </c>
      <c r="C16" s="82">
        <f t="shared" si="0"/>
        <v>926</v>
      </c>
      <c r="D16" s="82">
        <v>16</v>
      </c>
      <c r="E16" s="91">
        <v>0</v>
      </c>
      <c r="F16" s="82">
        <v>275</v>
      </c>
      <c r="G16" s="82">
        <v>227</v>
      </c>
      <c r="H16" s="82">
        <v>408</v>
      </c>
    </row>
    <row r="17" spans="1:8" s="1" customFormat="1" ht="30" customHeight="1" x14ac:dyDescent="0.15">
      <c r="A17" s="23"/>
      <c r="B17" s="13" t="s">
        <v>208</v>
      </c>
      <c r="C17" s="82">
        <f t="shared" si="0"/>
        <v>953</v>
      </c>
      <c r="D17" s="82">
        <v>17</v>
      </c>
      <c r="E17" s="91">
        <v>0</v>
      </c>
      <c r="F17" s="82">
        <v>284</v>
      </c>
      <c r="G17" s="82">
        <v>225</v>
      </c>
      <c r="H17" s="82">
        <v>427</v>
      </c>
    </row>
    <row r="18" spans="1:8" s="1" customFormat="1" ht="30" customHeight="1" x14ac:dyDescent="0.15">
      <c r="B18" s="88"/>
      <c r="C18" s="88"/>
      <c r="D18" s="88"/>
      <c r="E18" s="88"/>
      <c r="F18" s="88"/>
      <c r="G18" s="88"/>
      <c r="H18" s="19" t="s">
        <v>209</v>
      </c>
    </row>
  </sheetData>
  <mergeCells count="9">
    <mergeCell ref="A12:A13"/>
    <mergeCell ref="A14:A15"/>
    <mergeCell ref="A16:A17"/>
    <mergeCell ref="G2:H2"/>
    <mergeCell ref="A3:B3"/>
    <mergeCell ref="A4:A5"/>
    <mergeCell ref="A6:A7"/>
    <mergeCell ref="A8:A9"/>
    <mergeCell ref="A10:A11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workbookViewId="0">
      <pane xSplit="1" ySplit="3" topLeftCell="B12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3.5" x14ac:dyDescent="0.15"/>
  <cols>
    <col min="1" max="1" width="12.5" style="80" customWidth="1"/>
    <col min="2" max="2" width="10" style="80" customWidth="1"/>
    <col min="3" max="10" width="13.125" style="80" customWidth="1"/>
    <col min="11" max="16384" width="9" style="80"/>
  </cols>
  <sheetData>
    <row r="1" spans="1:10" s="1" customFormat="1" ht="17.25" x14ac:dyDescent="0.15">
      <c r="A1" s="1" t="s">
        <v>240</v>
      </c>
    </row>
    <row r="2" spans="1:10" s="1" customFormat="1" ht="17.25" x14ac:dyDescent="0.15">
      <c r="E2" s="27"/>
      <c r="F2" s="27"/>
      <c r="G2" s="27"/>
      <c r="H2" s="27"/>
      <c r="I2" s="27"/>
      <c r="J2" s="2" t="s">
        <v>195</v>
      </c>
    </row>
    <row r="3" spans="1:10" s="1" customFormat="1" ht="48.75" customHeight="1" x14ac:dyDescent="0.15">
      <c r="A3" s="23" t="s">
        <v>196</v>
      </c>
      <c r="B3" s="23"/>
      <c r="C3" s="13" t="s">
        <v>197</v>
      </c>
      <c r="D3" s="12" t="s">
        <v>142</v>
      </c>
      <c r="E3" s="12" t="s">
        <v>141</v>
      </c>
      <c r="F3" s="12" t="s">
        <v>143</v>
      </c>
      <c r="G3" s="12" t="s">
        <v>241</v>
      </c>
      <c r="H3" s="12" t="s">
        <v>242</v>
      </c>
      <c r="I3" s="12" t="s">
        <v>243</v>
      </c>
      <c r="J3" s="12" t="s">
        <v>149</v>
      </c>
    </row>
    <row r="4" spans="1:10" s="1" customFormat="1" ht="30" customHeight="1" x14ac:dyDescent="0.15">
      <c r="A4" s="23" t="s">
        <v>74</v>
      </c>
      <c r="B4" s="13" t="s">
        <v>207</v>
      </c>
      <c r="C4" s="82">
        <f t="shared" ref="C4:C17" si="0">SUM(D4:J4)</f>
        <v>979</v>
      </c>
      <c r="D4" s="82">
        <v>39</v>
      </c>
      <c r="E4" s="82">
        <v>61</v>
      </c>
      <c r="F4" s="82">
        <v>42</v>
      </c>
      <c r="G4" s="82">
        <v>19</v>
      </c>
      <c r="H4" s="82">
        <v>15</v>
      </c>
      <c r="I4" s="82">
        <v>7</v>
      </c>
      <c r="J4" s="82">
        <v>796</v>
      </c>
    </row>
    <row r="5" spans="1:10" s="1" customFormat="1" ht="30" customHeight="1" x14ac:dyDescent="0.15">
      <c r="A5" s="23"/>
      <c r="B5" s="13" t="s">
        <v>208</v>
      </c>
      <c r="C5" s="82">
        <f t="shared" si="0"/>
        <v>979</v>
      </c>
      <c r="D5" s="82">
        <v>43</v>
      </c>
      <c r="E5" s="82">
        <v>58</v>
      </c>
      <c r="F5" s="82">
        <v>45</v>
      </c>
      <c r="G5" s="82">
        <v>20</v>
      </c>
      <c r="H5" s="82">
        <v>15</v>
      </c>
      <c r="I5" s="82">
        <v>6</v>
      </c>
      <c r="J5" s="82">
        <v>792</v>
      </c>
    </row>
    <row r="6" spans="1:10" s="1" customFormat="1" ht="30" customHeight="1" x14ac:dyDescent="0.15">
      <c r="A6" s="23" t="s">
        <v>75</v>
      </c>
      <c r="B6" s="13" t="s">
        <v>207</v>
      </c>
      <c r="C6" s="82">
        <f t="shared" si="0"/>
        <v>952</v>
      </c>
      <c r="D6" s="82">
        <v>38</v>
      </c>
      <c r="E6" s="82">
        <v>51</v>
      </c>
      <c r="F6" s="82">
        <v>41</v>
      </c>
      <c r="G6" s="82">
        <v>16</v>
      </c>
      <c r="H6" s="82">
        <v>15</v>
      </c>
      <c r="I6" s="82">
        <v>6</v>
      </c>
      <c r="J6" s="82">
        <v>785</v>
      </c>
    </row>
    <row r="7" spans="1:10" s="1" customFormat="1" ht="30" customHeight="1" x14ac:dyDescent="0.15">
      <c r="A7" s="23"/>
      <c r="B7" s="13" t="s">
        <v>208</v>
      </c>
      <c r="C7" s="82">
        <f t="shared" si="0"/>
        <v>944</v>
      </c>
      <c r="D7" s="82">
        <v>40</v>
      </c>
      <c r="E7" s="82">
        <v>48</v>
      </c>
      <c r="F7" s="82">
        <v>40</v>
      </c>
      <c r="G7" s="82">
        <v>17</v>
      </c>
      <c r="H7" s="82">
        <v>18</v>
      </c>
      <c r="I7" s="82">
        <v>4</v>
      </c>
      <c r="J7" s="82">
        <v>777</v>
      </c>
    </row>
    <row r="8" spans="1:10" s="1" customFormat="1" ht="30" customHeight="1" x14ac:dyDescent="0.15">
      <c r="A8" s="23" t="s">
        <v>76</v>
      </c>
      <c r="B8" s="13" t="s">
        <v>207</v>
      </c>
      <c r="C8" s="82">
        <f t="shared" si="0"/>
        <v>930</v>
      </c>
      <c r="D8" s="82">
        <v>43</v>
      </c>
      <c r="E8" s="82">
        <v>51</v>
      </c>
      <c r="F8" s="82">
        <v>38</v>
      </c>
      <c r="G8" s="82">
        <v>22</v>
      </c>
      <c r="H8" s="82">
        <v>15</v>
      </c>
      <c r="I8" s="82">
        <v>5</v>
      </c>
      <c r="J8" s="82">
        <v>756</v>
      </c>
    </row>
    <row r="9" spans="1:10" s="1" customFormat="1" ht="30" customHeight="1" x14ac:dyDescent="0.15">
      <c r="A9" s="23"/>
      <c r="B9" s="13" t="s">
        <v>208</v>
      </c>
      <c r="C9" s="82">
        <f t="shared" si="0"/>
        <v>941</v>
      </c>
      <c r="D9" s="82">
        <v>41</v>
      </c>
      <c r="E9" s="82">
        <v>47</v>
      </c>
      <c r="F9" s="82">
        <v>36</v>
      </c>
      <c r="G9" s="82">
        <v>20</v>
      </c>
      <c r="H9" s="82">
        <v>15</v>
      </c>
      <c r="I9" s="82">
        <v>5</v>
      </c>
      <c r="J9" s="82">
        <v>777</v>
      </c>
    </row>
    <row r="10" spans="1:10" s="1" customFormat="1" ht="30" customHeight="1" x14ac:dyDescent="0.15">
      <c r="A10" s="23" t="s">
        <v>18</v>
      </c>
      <c r="B10" s="13" t="s">
        <v>207</v>
      </c>
      <c r="C10" s="82">
        <f t="shared" si="0"/>
        <v>900</v>
      </c>
      <c r="D10" s="82">
        <v>39</v>
      </c>
      <c r="E10" s="82">
        <v>50</v>
      </c>
      <c r="F10" s="82">
        <v>40</v>
      </c>
      <c r="G10" s="82">
        <v>16</v>
      </c>
      <c r="H10" s="82">
        <v>9</v>
      </c>
      <c r="I10" s="82">
        <v>4</v>
      </c>
      <c r="J10" s="82">
        <v>742</v>
      </c>
    </row>
    <row r="11" spans="1:10" s="1" customFormat="1" ht="30" customHeight="1" x14ac:dyDescent="0.15">
      <c r="A11" s="23"/>
      <c r="B11" s="13" t="s">
        <v>208</v>
      </c>
      <c r="C11" s="82">
        <f t="shared" si="0"/>
        <v>951</v>
      </c>
      <c r="D11" s="82">
        <v>38</v>
      </c>
      <c r="E11" s="82">
        <v>53</v>
      </c>
      <c r="F11" s="82">
        <v>62</v>
      </c>
      <c r="G11" s="82">
        <v>19</v>
      </c>
      <c r="H11" s="82">
        <v>12</v>
      </c>
      <c r="I11" s="82">
        <v>6</v>
      </c>
      <c r="J11" s="82">
        <v>761</v>
      </c>
    </row>
    <row r="12" spans="1:10" s="1" customFormat="1" ht="30" customHeight="1" x14ac:dyDescent="0.15">
      <c r="A12" s="23" t="s">
        <v>19</v>
      </c>
      <c r="B12" s="13" t="s">
        <v>207</v>
      </c>
      <c r="C12" s="82">
        <f t="shared" si="0"/>
        <v>894</v>
      </c>
      <c r="D12" s="82">
        <v>38</v>
      </c>
      <c r="E12" s="82">
        <v>47</v>
      </c>
      <c r="F12" s="82">
        <v>37</v>
      </c>
      <c r="G12" s="82">
        <v>21</v>
      </c>
      <c r="H12" s="82">
        <v>14</v>
      </c>
      <c r="I12" s="82">
        <v>6</v>
      </c>
      <c r="J12" s="82">
        <v>731</v>
      </c>
    </row>
    <row r="13" spans="1:10" s="1" customFormat="1" ht="30" customHeight="1" x14ac:dyDescent="0.15">
      <c r="A13" s="23"/>
      <c r="B13" s="13" t="s">
        <v>208</v>
      </c>
      <c r="C13" s="82">
        <f t="shared" si="0"/>
        <v>965</v>
      </c>
      <c r="D13" s="82">
        <v>40</v>
      </c>
      <c r="E13" s="82">
        <v>54</v>
      </c>
      <c r="F13" s="82">
        <v>43</v>
      </c>
      <c r="G13" s="82">
        <v>23</v>
      </c>
      <c r="H13" s="82">
        <v>17</v>
      </c>
      <c r="I13" s="82">
        <v>5</v>
      </c>
      <c r="J13" s="82">
        <v>783</v>
      </c>
    </row>
    <row r="14" spans="1:10" s="1" customFormat="1" ht="30" customHeight="1" x14ac:dyDescent="0.15">
      <c r="A14" s="23" t="s">
        <v>20</v>
      </c>
      <c r="B14" s="13" t="s">
        <v>207</v>
      </c>
      <c r="C14" s="82">
        <f t="shared" si="0"/>
        <v>981</v>
      </c>
      <c r="D14" s="82">
        <v>34</v>
      </c>
      <c r="E14" s="82">
        <v>48</v>
      </c>
      <c r="F14" s="82">
        <v>39</v>
      </c>
      <c r="G14" s="82">
        <v>21</v>
      </c>
      <c r="H14" s="82">
        <v>17</v>
      </c>
      <c r="I14" s="82">
        <v>7</v>
      </c>
      <c r="J14" s="82">
        <v>815</v>
      </c>
    </row>
    <row r="15" spans="1:10" s="1" customFormat="1" ht="30" customHeight="1" x14ac:dyDescent="0.15">
      <c r="A15" s="23"/>
      <c r="B15" s="13" t="s">
        <v>208</v>
      </c>
      <c r="C15" s="82">
        <f t="shared" si="0"/>
        <v>986</v>
      </c>
      <c r="D15" s="82">
        <v>28</v>
      </c>
      <c r="E15" s="82">
        <v>49</v>
      </c>
      <c r="F15" s="82">
        <v>45</v>
      </c>
      <c r="G15" s="82">
        <v>20</v>
      </c>
      <c r="H15" s="82">
        <v>16</v>
      </c>
      <c r="I15" s="82">
        <v>9</v>
      </c>
      <c r="J15" s="82">
        <v>819</v>
      </c>
    </row>
    <row r="16" spans="1:10" s="1" customFormat="1" ht="30" customHeight="1" x14ac:dyDescent="0.15">
      <c r="A16" s="23" t="s">
        <v>21</v>
      </c>
      <c r="B16" s="13" t="s">
        <v>207</v>
      </c>
      <c r="C16" s="82">
        <f t="shared" si="0"/>
        <v>926</v>
      </c>
      <c r="D16" s="82">
        <v>33</v>
      </c>
      <c r="E16" s="82">
        <v>51</v>
      </c>
      <c r="F16" s="82">
        <v>31</v>
      </c>
      <c r="G16" s="82">
        <v>19</v>
      </c>
      <c r="H16" s="82">
        <v>14</v>
      </c>
      <c r="I16" s="82">
        <v>5</v>
      </c>
      <c r="J16" s="82">
        <v>773</v>
      </c>
    </row>
    <row r="17" spans="1:10" s="1" customFormat="1" ht="30" customHeight="1" x14ac:dyDescent="0.15">
      <c r="A17" s="23"/>
      <c r="B17" s="13" t="s">
        <v>208</v>
      </c>
      <c r="C17" s="82">
        <f t="shared" si="0"/>
        <v>953</v>
      </c>
      <c r="D17" s="82">
        <v>30</v>
      </c>
      <c r="E17" s="82">
        <v>49</v>
      </c>
      <c r="F17" s="82">
        <v>36</v>
      </c>
      <c r="G17" s="82">
        <v>18</v>
      </c>
      <c r="H17" s="82">
        <v>15</v>
      </c>
      <c r="I17" s="82">
        <v>5</v>
      </c>
      <c r="J17" s="82">
        <v>800</v>
      </c>
    </row>
    <row r="18" spans="1:10" s="1" customFormat="1" ht="30" customHeight="1" x14ac:dyDescent="0.15">
      <c r="B18" s="88"/>
      <c r="C18" s="88"/>
      <c r="D18" s="88"/>
      <c r="E18" s="88"/>
      <c r="F18" s="88"/>
      <c r="G18" s="88"/>
      <c r="H18" s="88"/>
      <c r="I18" s="88"/>
      <c r="J18" s="19" t="s">
        <v>209</v>
      </c>
    </row>
  </sheetData>
  <mergeCells count="8">
    <mergeCell ref="A14:A15"/>
    <mergeCell ref="A16:A17"/>
    <mergeCell ref="A3:B3"/>
    <mergeCell ref="A4:A5"/>
    <mergeCell ref="A6:A7"/>
    <mergeCell ref="A8:A9"/>
    <mergeCell ref="A10:A11"/>
    <mergeCell ref="A12:A13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="80" zoomScaleNormal="80" workbookViewId="0">
      <selection activeCell="D5" sqref="D5"/>
    </sheetView>
  </sheetViews>
  <sheetFormatPr defaultRowHeight="13.5" x14ac:dyDescent="0.15"/>
  <cols>
    <col min="1" max="1" width="25" style="80" customWidth="1"/>
    <col min="2" max="3" width="20.625" style="80" customWidth="1"/>
    <col min="4" max="10" width="13.125" style="80" customWidth="1"/>
    <col min="11" max="16384" width="9" style="80"/>
  </cols>
  <sheetData>
    <row r="1" spans="1:10" s="1" customFormat="1" ht="17.25" x14ac:dyDescent="0.15">
      <c r="A1" s="1" t="s">
        <v>244</v>
      </c>
    </row>
    <row r="2" spans="1:10" s="1" customFormat="1" ht="17.25" x14ac:dyDescent="0.15">
      <c r="C2" s="92" t="s">
        <v>245</v>
      </c>
      <c r="E2" s="27"/>
      <c r="F2" s="27"/>
      <c r="G2" s="27"/>
      <c r="H2" s="27"/>
      <c r="I2" s="27"/>
      <c r="J2" s="21"/>
    </row>
    <row r="3" spans="1:10" s="1" customFormat="1" ht="52.5" customHeight="1" x14ac:dyDescent="0.15">
      <c r="A3" s="13" t="s">
        <v>246</v>
      </c>
      <c r="B3" s="12" t="s">
        <v>247</v>
      </c>
      <c r="C3" s="12" t="s">
        <v>248</v>
      </c>
    </row>
    <row r="4" spans="1:10" s="1" customFormat="1" ht="30" customHeight="1" x14ac:dyDescent="0.15">
      <c r="A4" s="93" t="s">
        <v>234</v>
      </c>
      <c r="B4" s="14">
        <f>SUM(B5:B15)</f>
        <v>206190</v>
      </c>
      <c r="C4" s="94">
        <f>SUM(C5:C15)</f>
        <v>100</v>
      </c>
      <c r="D4" s="95"/>
    </row>
    <row r="5" spans="1:10" s="1" customFormat="1" ht="30" customHeight="1" x14ac:dyDescent="0.15">
      <c r="A5" s="96" t="s">
        <v>249</v>
      </c>
      <c r="B5" s="14">
        <v>7930</v>
      </c>
      <c r="C5" s="94">
        <f>ROUND(B5/$B$4*100,1)+0.1</f>
        <v>3.9</v>
      </c>
      <c r="D5" s="97">
        <f>B5/$B$4*100</f>
        <v>3.8459673117027986</v>
      </c>
    </row>
    <row r="6" spans="1:10" s="1" customFormat="1" ht="30" customHeight="1" x14ac:dyDescent="0.15">
      <c r="A6" s="96" t="s">
        <v>250</v>
      </c>
      <c r="B6" s="14">
        <v>7214</v>
      </c>
      <c r="C6" s="94">
        <f>ROUND(B6/$B$4*100,1)</f>
        <v>3.5</v>
      </c>
      <c r="D6" s="97">
        <f>B6/$B$4*100</f>
        <v>3.4987147776322809</v>
      </c>
      <c r="E6" s="95"/>
    </row>
    <row r="7" spans="1:10" s="1" customFormat="1" ht="30" customHeight="1" x14ac:dyDescent="0.15">
      <c r="A7" s="96" t="s">
        <v>251</v>
      </c>
      <c r="B7" s="14">
        <v>19443</v>
      </c>
      <c r="C7" s="94">
        <f>ROUND(B7/$B$4*100,1)</f>
        <v>9.4</v>
      </c>
      <c r="D7" s="97">
        <f>B7/$B$4*100</f>
        <v>9.4296522624763561</v>
      </c>
    </row>
    <row r="8" spans="1:10" s="1" customFormat="1" ht="30" customHeight="1" x14ac:dyDescent="0.15">
      <c r="A8" s="96" t="s">
        <v>252</v>
      </c>
      <c r="B8" s="14">
        <v>25583</v>
      </c>
      <c r="C8" s="94">
        <f t="shared" ref="C8:C15" si="0">ROUND(B8/$B$4*100,1)</f>
        <v>12.4</v>
      </c>
      <c r="D8" s="97">
        <f t="shared" ref="D8:D15" si="1">B8/$B$4*100</f>
        <v>12.407488239002863</v>
      </c>
    </row>
    <row r="9" spans="1:10" s="1" customFormat="1" ht="30" customHeight="1" x14ac:dyDescent="0.15">
      <c r="A9" s="96" t="s">
        <v>253</v>
      </c>
      <c r="B9" s="14">
        <v>13877</v>
      </c>
      <c r="C9" s="94">
        <f t="shared" si="0"/>
        <v>6.7</v>
      </c>
      <c r="D9" s="97">
        <f t="shared" si="1"/>
        <v>6.7302003006935358</v>
      </c>
    </row>
    <row r="10" spans="1:10" s="1" customFormat="1" ht="30" customHeight="1" x14ac:dyDescent="0.15">
      <c r="A10" s="96" t="s">
        <v>254</v>
      </c>
      <c r="B10" s="14">
        <v>11136</v>
      </c>
      <c r="C10" s="94">
        <f t="shared" si="0"/>
        <v>5.4</v>
      </c>
      <c r="D10" s="97">
        <f t="shared" si="1"/>
        <v>5.4008438818565399</v>
      </c>
    </row>
    <row r="11" spans="1:10" s="1" customFormat="1" ht="30" customHeight="1" x14ac:dyDescent="0.15">
      <c r="A11" s="96" t="s">
        <v>255</v>
      </c>
      <c r="B11" s="14">
        <v>6445</v>
      </c>
      <c r="C11" s="94">
        <f t="shared" si="0"/>
        <v>3.1</v>
      </c>
      <c r="D11" s="97">
        <f t="shared" si="1"/>
        <v>3.1257577962073819</v>
      </c>
    </row>
    <row r="12" spans="1:10" s="1" customFormat="1" ht="30" customHeight="1" x14ac:dyDescent="0.15">
      <c r="A12" s="96" t="s">
        <v>256</v>
      </c>
      <c r="B12" s="14">
        <v>15693</v>
      </c>
      <c r="C12" s="94">
        <f t="shared" si="0"/>
        <v>7.6</v>
      </c>
      <c r="D12" s="97">
        <f t="shared" si="1"/>
        <v>7.6109413647606576</v>
      </c>
    </row>
    <row r="13" spans="1:10" s="1" customFormat="1" ht="30" customHeight="1" x14ac:dyDescent="0.15">
      <c r="A13" s="96" t="s">
        <v>257</v>
      </c>
      <c r="B13" s="14">
        <v>2665</v>
      </c>
      <c r="C13" s="94">
        <f t="shared" si="0"/>
        <v>1.3</v>
      </c>
      <c r="D13" s="97">
        <f t="shared" si="1"/>
        <v>1.2924972113099569</v>
      </c>
    </row>
    <row r="14" spans="1:10" s="1" customFormat="1" ht="30" customHeight="1" x14ac:dyDescent="0.15">
      <c r="A14" s="96" t="s">
        <v>258</v>
      </c>
      <c r="B14" s="14">
        <v>69655</v>
      </c>
      <c r="C14" s="94">
        <f t="shared" si="0"/>
        <v>33.799999999999997</v>
      </c>
      <c r="D14" s="97">
        <f t="shared" si="1"/>
        <v>33.781948688103206</v>
      </c>
    </row>
    <row r="15" spans="1:10" s="1" customFormat="1" ht="30" customHeight="1" x14ac:dyDescent="0.15">
      <c r="A15" s="96" t="s">
        <v>259</v>
      </c>
      <c r="B15" s="14">
        <v>26549</v>
      </c>
      <c r="C15" s="94">
        <f t="shared" si="0"/>
        <v>12.9</v>
      </c>
      <c r="D15" s="97">
        <f t="shared" si="1"/>
        <v>12.875988166254427</v>
      </c>
    </row>
    <row r="16" spans="1:10" s="1" customFormat="1" ht="30" customHeight="1" x14ac:dyDescent="0.15">
      <c r="A16" s="98"/>
      <c r="B16" s="99" t="s">
        <v>260</v>
      </c>
      <c r="C16" s="99"/>
      <c r="D16" s="95"/>
    </row>
    <row r="17" spans="1:3" s="1" customFormat="1" ht="30" customHeight="1" x14ac:dyDescent="0.15">
      <c r="A17" s="100"/>
      <c r="B17" s="100"/>
      <c r="C17" s="55" t="s">
        <v>261</v>
      </c>
    </row>
  </sheetData>
  <mergeCells count="1">
    <mergeCell ref="B16:C16"/>
  </mergeCells>
  <phoneticPr fontId="3"/>
  <pageMargins left="0.7" right="0.7" top="0.75" bottom="0.75" header="0.3" footer="0.3"/>
  <pageSetup paperSize="9" orientation="portrait" horizontalDpi="0" verticalDpi="0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showGridLines="0" zoomScale="70" zoomScaleNormal="70" workbookViewId="0">
      <selection activeCell="D5" sqref="D5"/>
    </sheetView>
  </sheetViews>
  <sheetFormatPr defaultRowHeight="17.25" x14ac:dyDescent="0.15"/>
  <cols>
    <col min="1" max="1" width="15" style="1" customWidth="1"/>
    <col min="2" max="2" width="10" style="1" customWidth="1"/>
    <col min="3" max="19" width="9.375" style="1" customWidth="1"/>
    <col min="20" max="24" width="13.75" style="1" customWidth="1"/>
    <col min="25" max="25" width="22.5" style="1" customWidth="1"/>
    <col min="26" max="16384" width="9" style="1"/>
  </cols>
  <sheetData>
    <row r="1" spans="1:30" x14ac:dyDescent="0.15">
      <c r="A1" s="1" t="s">
        <v>23</v>
      </c>
    </row>
    <row r="2" spans="1:30" x14ac:dyDescent="0.15">
      <c r="F2" s="20"/>
      <c r="G2" s="20"/>
      <c r="H2" s="20"/>
      <c r="K2" s="21"/>
      <c r="L2" s="21"/>
      <c r="M2" s="21"/>
      <c r="N2" s="21"/>
      <c r="O2" s="21"/>
      <c r="P2" s="2" t="s">
        <v>1</v>
      </c>
      <c r="Q2" s="21"/>
      <c r="R2" s="21"/>
      <c r="S2" s="21"/>
      <c r="T2" s="21"/>
      <c r="U2" s="21"/>
      <c r="V2" s="22"/>
      <c r="W2" s="22"/>
      <c r="X2" s="22"/>
    </row>
    <row r="3" spans="1:30" ht="30" customHeight="1" x14ac:dyDescent="0.15">
      <c r="A3" s="23" t="s">
        <v>2</v>
      </c>
      <c r="B3" s="4" t="s">
        <v>24</v>
      </c>
      <c r="C3" s="5" t="s">
        <v>4</v>
      </c>
      <c r="D3" s="24"/>
      <c r="E3" s="24"/>
      <c r="F3" s="24"/>
      <c r="G3" s="24"/>
      <c r="H3" s="24"/>
      <c r="I3" s="24"/>
      <c r="J3" s="25"/>
      <c r="K3" s="26" t="s">
        <v>25</v>
      </c>
      <c r="L3" s="23"/>
      <c r="M3" s="23"/>
      <c r="N3" s="26" t="s">
        <v>26</v>
      </c>
      <c r="O3" s="23"/>
      <c r="P3" s="23"/>
      <c r="Q3" s="27"/>
      <c r="R3" s="27"/>
      <c r="S3" s="27"/>
      <c r="T3" s="27"/>
      <c r="U3" s="27"/>
      <c r="V3" s="27"/>
      <c r="W3" s="27"/>
      <c r="X3" s="27"/>
    </row>
    <row r="4" spans="1:30" ht="30" customHeight="1" x14ac:dyDescent="0.15">
      <c r="A4" s="23"/>
      <c r="B4" s="28"/>
      <c r="C4" s="26" t="s">
        <v>8</v>
      </c>
      <c r="D4" s="26" t="s">
        <v>27</v>
      </c>
      <c r="E4" s="29"/>
      <c r="F4" s="29"/>
      <c r="G4" s="29"/>
      <c r="H4" s="29"/>
      <c r="I4" s="29"/>
      <c r="J4" s="26" t="s">
        <v>28</v>
      </c>
      <c r="K4" s="23"/>
      <c r="L4" s="23"/>
      <c r="M4" s="23"/>
      <c r="N4" s="23"/>
      <c r="O4" s="23"/>
      <c r="P4" s="23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30" ht="30" customHeight="1" x14ac:dyDescent="0.15">
      <c r="A5" s="30"/>
      <c r="B5" s="9"/>
      <c r="C5" s="29"/>
      <c r="D5" s="13" t="s">
        <v>29</v>
      </c>
      <c r="E5" s="13" t="s">
        <v>30</v>
      </c>
      <c r="F5" s="13" t="s">
        <v>31</v>
      </c>
      <c r="G5" s="13" t="s">
        <v>32</v>
      </c>
      <c r="H5" s="13" t="s">
        <v>33</v>
      </c>
      <c r="I5" s="13" t="s">
        <v>34</v>
      </c>
      <c r="J5" s="29"/>
      <c r="K5" s="13" t="s">
        <v>8</v>
      </c>
      <c r="L5" s="13" t="s">
        <v>9</v>
      </c>
      <c r="M5" s="13" t="s">
        <v>10</v>
      </c>
      <c r="N5" s="13" t="s">
        <v>8</v>
      </c>
      <c r="O5" s="13" t="s">
        <v>9</v>
      </c>
      <c r="P5" s="13" t="s">
        <v>10</v>
      </c>
      <c r="Q5" s="31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</row>
    <row r="6" spans="1:30" ht="30" customHeight="1" x14ac:dyDescent="0.15">
      <c r="A6" s="13" t="s">
        <v>11</v>
      </c>
      <c r="B6" s="14">
        <v>7</v>
      </c>
      <c r="C6" s="14">
        <f t="shared" ref="C6:C12" si="0">SUM(D6:J6)</f>
        <v>113</v>
      </c>
      <c r="D6" s="14">
        <v>15</v>
      </c>
      <c r="E6" s="14">
        <v>16</v>
      </c>
      <c r="F6" s="14">
        <v>14</v>
      </c>
      <c r="G6" s="14">
        <v>16</v>
      </c>
      <c r="H6" s="14">
        <v>16</v>
      </c>
      <c r="I6" s="14">
        <v>17</v>
      </c>
      <c r="J6" s="14">
        <v>19</v>
      </c>
      <c r="K6" s="14">
        <v>162</v>
      </c>
      <c r="L6" s="14">
        <v>70</v>
      </c>
      <c r="M6" s="14">
        <v>92</v>
      </c>
      <c r="N6" s="14">
        <f t="shared" ref="N6:N15" si="1">SUM(O6:P6)</f>
        <v>32</v>
      </c>
      <c r="O6" s="14">
        <v>8</v>
      </c>
      <c r="P6" s="14">
        <v>24</v>
      </c>
      <c r="Q6" s="31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0" customHeight="1" x14ac:dyDescent="0.15">
      <c r="A7" s="13" t="s">
        <v>13</v>
      </c>
      <c r="B7" s="14">
        <v>7</v>
      </c>
      <c r="C7" s="14">
        <f t="shared" si="0"/>
        <v>111</v>
      </c>
      <c r="D7" s="14">
        <v>15</v>
      </c>
      <c r="E7" s="14">
        <v>15</v>
      </c>
      <c r="F7" s="14">
        <v>16</v>
      </c>
      <c r="G7" s="14">
        <v>14</v>
      </c>
      <c r="H7" s="14">
        <v>16</v>
      </c>
      <c r="I7" s="14">
        <v>16</v>
      </c>
      <c r="J7" s="14">
        <v>19</v>
      </c>
      <c r="K7" s="14">
        <v>161</v>
      </c>
      <c r="L7" s="14">
        <v>71</v>
      </c>
      <c r="M7" s="14">
        <v>90</v>
      </c>
      <c r="N7" s="14">
        <f t="shared" si="1"/>
        <v>32</v>
      </c>
      <c r="O7" s="14">
        <v>8</v>
      </c>
      <c r="P7" s="14">
        <v>24</v>
      </c>
      <c r="Q7" s="31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</row>
    <row r="8" spans="1:30" ht="30" customHeight="1" x14ac:dyDescent="0.15">
      <c r="A8" s="13" t="s">
        <v>14</v>
      </c>
      <c r="B8" s="14">
        <v>7</v>
      </c>
      <c r="C8" s="14">
        <f t="shared" si="0"/>
        <v>113</v>
      </c>
      <c r="D8" s="14">
        <v>16</v>
      </c>
      <c r="E8" s="14">
        <v>15</v>
      </c>
      <c r="F8" s="14">
        <v>15</v>
      </c>
      <c r="G8" s="14">
        <v>16</v>
      </c>
      <c r="H8" s="14">
        <v>14</v>
      </c>
      <c r="I8" s="14">
        <v>16</v>
      </c>
      <c r="J8" s="14">
        <v>21</v>
      </c>
      <c r="K8" s="14">
        <v>163</v>
      </c>
      <c r="L8" s="14">
        <v>72</v>
      </c>
      <c r="M8" s="14">
        <v>91</v>
      </c>
      <c r="N8" s="14">
        <f t="shared" si="1"/>
        <v>30</v>
      </c>
      <c r="O8" s="14">
        <v>6</v>
      </c>
      <c r="P8" s="14">
        <v>24</v>
      </c>
      <c r="Q8" s="31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</row>
    <row r="9" spans="1:30" ht="30" customHeight="1" x14ac:dyDescent="0.15">
      <c r="A9" s="13" t="s">
        <v>15</v>
      </c>
      <c r="B9" s="14">
        <v>7</v>
      </c>
      <c r="C9" s="14">
        <f t="shared" si="0"/>
        <v>110</v>
      </c>
      <c r="D9" s="14">
        <v>14</v>
      </c>
      <c r="E9" s="14">
        <v>16</v>
      </c>
      <c r="F9" s="14">
        <v>15</v>
      </c>
      <c r="G9" s="14">
        <v>15</v>
      </c>
      <c r="H9" s="14">
        <v>15</v>
      </c>
      <c r="I9" s="14">
        <v>14</v>
      </c>
      <c r="J9" s="14">
        <v>21</v>
      </c>
      <c r="K9" s="14">
        <v>156</v>
      </c>
      <c r="L9" s="14">
        <v>65</v>
      </c>
      <c r="M9" s="14">
        <v>91</v>
      </c>
      <c r="N9" s="14">
        <f t="shared" si="1"/>
        <v>31</v>
      </c>
      <c r="O9" s="14">
        <v>7</v>
      </c>
      <c r="P9" s="14">
        <v>24</v>
      </c>
      <c r="Q9" s="31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</row>
    <row r="10" spans="1:30" ht="30" customHeight="1" x14ac:dyDescent="0.15">
      <c r="A10" s="13" t="s">
        <v>16</v>
      </c>
      <c r="B10" s="14">
        <v>7</v>
      </c>
      <c r="C10" s="14">
        <f t="shared" si="0"/>
        <v>111</v>
      </c>
      <c r="D10" s="14">
        <v>14</v>
      </c>
      <c r="E10" s="14">
        <v>14</v>
      </c>
      <c r="F10" s="14">
        <v>16</v>
      </c>
      <c r="G10" s="14">
        <v>15</v>
      </c>
      <c r="H10" s="14">
        <v>15</v>
      </c>
      <c r="I10" s="14">
        <v>15</v>
      </c>
      <c r="J10" s="14">
        <v>22</v>
      </c>
      <c r="K10" s="14">
        <f t="shared" ref="K10:K15" si="2">SUM(L10:M10)</f>
        <v>157</v>
      </c>
      <c r="L10" s="14">
        <v>64</v>
      </c>
      <c r="M10" s="14">
        <v>93</v>
      </c>
      <c r="N10" s="14">
        <f t="shared" si="1"/>
        <v>31</v>
      </c>
      <c r="O10" s="14">
        <v>7</v>
      </c>
      <c r="P10" s="14">
        <v>24</v>
      </c>
      <c r="Q10" s="31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</row>
    <row r="11" spans="1:30" ht="30" customHeight="1" x14ac:dyDescent="0.15">
      <c r="A11" s="13" t="s">
        <v>17</v>
      </c>
      <c r="B11" s="14">
        <v>7</v>
      </c>
      <c r="C11" s="14">
        <f t="shared" si="0"/>
        <v>113</v>
      </c>
      <c r="D11" s="14">
        <v>16</v>
      </c>
      <c r="E11" s="14">
        <v>14</v>
      </c>
      <c r="F11" s="14">
        <v>14</v>
      </c>
      <c r="G11" s="14">
        <v>16</v>
      </c>
      <c r="H11" s="14">
        <v>15</v>
      </c>
      <c r="I11" s="14">
        <v>15</v>
      </c>
      <c r="J11" s="14">
        <v>23</v>
      </c>
      <c r="K11" s="14">
        <f t="shared" si="2"/>
        <v>163</v>
      </c>
      <c r="L11" s="14">
        <v>62</v>
      </c>
      <c r="M11" s="14">
        <v>101</v>
      </c>
      <c r="N11" s="14">
        <f t="shared" si="1"/>
        <v>31</v>
      </c>
      <c r="O11" s="14">
        <v>8</v>
      </c>
      <c r="P11" s="14">
        <v>23</v>
      </c>
      <c r="Q11" s="31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</row>
    <row r="12" spans="1:30" ht="30" customHeight="1" x14ac:dyDescent="0.15">
      <c r="A12" s="13" t="s">
        <v>18</v>
      </c>
      <c r="B12" s="14">
        <v>7</v>
      </c>
      <c r="C12" s="14">
        <f t="shared" si="0"/>
        <v>112</v>
      </c>
      <c r="D12" s="14">
        <v>14</v>
      </c>
      <c r="E12" s="14">
        <v>15</v>
      </c>
      <c r="F12" s="14">
        <v>14</v>
      </c>
      <c r="G12" s="14">
        <v>14</v>
      </c>
      <c r="H12" s="14">
        <v>16</v>
      </c>
      <c r="I12" s="14">
        <v>15</v>
      </c>
      <c r="J12" s="14">
        <v>24</v>
      </c>
      <c r="K12" s="14">
        <f t="shared" si="2"/>
        <v>167</v>
      </c>
      <c r="L12" s="14">
        <v>65</v>
      </c>
      <c r="M12" s="14">
        <v>102</v>
      </c>
      <c r="N12" s="14">
        <f t="shared" si="1"/>
        <v>31</v>
      </c>
      <c r="O12" s="14">
        <v>7</v>
      </c>
      <c r="P12" s="14">
        <v>24</v>
      </c>
      <c r="Q12" s="31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ht="30" customHeight="1" x14ac:dyDescent="0.15">
      <c r="A13" s="13" t="s">
        <v>35</v>
      </c>
      <c r="B13" s="14">
        <v>7</v>
      </c>
      <c r="C13" s="14">
        <f>SUM(D13:J13)</f>
        <v>113</v>
      </c>
      <c r="D13" s="14">
        <v>14</v>
      </c>
      <c r="E13" s="14">
        <v>14</v>
      </c>
      <c r="F13" s="14">
        <v>15</v>
      </c>
      <c r="G13" s="14">
        <v>14</v>
      </c>
      <c r="H13" s="14">
        <v>14</v>
      </c>
      <c r="I13" s="14">
        <v>16</v>
      </c>
      <c r="J13" s="14">
        <v>26</v>
      </c>
      <c r="K13" s="14">
        <f t="shared" si="2"/>
        <v>170</v>
      </c>
      <c r="L13" s="14">
        <v>66</v>
      </c>
      <c r="M13" s="14">
        <v>104</v>
      </c>
      <c r="N13" s="14">
        <f t="shared" si="1"/>
        <v>8</v>
      </c>
      <c r="O13" s="14">
        <v>2</v>
      </c>
      <c r="P13" s="14">
        <v>6</v>
      </c>
      <c r="Q13" s="31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</row>
    <row r="14" spans="1:30" ht="30" customHeight="1" x14ac:dyDescent="0.15">
      <c r="A14" s="13" t="s">
        <v>36</v>
      </c>
      <c r="B14" s="14">
        <v>6</v>
      </c>
      <c r="C14" s="14">
        <f>SUM(D14:J14)</f>
        <v>110</v>
      </c>
      <c r="D14" s="14">
        <v>13</v>
      </c>
      <c r="E14" s="14">
        <v>14</v>
      </c>
      <c r="F14" s="14">
        <v>14</v>
      </c>
      <c r="G14" s="14">
        <v>15</v>
      </c>
      <c r="H14" s="14">
        <v>14</v>
      </c>
      <c r="I14" s="14">
        <v>14</v>
      </c>
      <c r="J14" s="14">
        <v>26</v>
      </c>
      <c r="K14" s="14">
        <f t="shared" si="2"/>
        <v>165</v>
      </c>
      <c r="L14" s="14">
        <v>59</v>
      </c>
      <c r="M14" s="14">
        <v>106</v>
      </c>
      <c r="N14" s="14">
        <f t="shared" si="1"/>
        <v>6</v>
      </c>
      <c r="O14" s="14">
        <v>1</v>
      </c>
      <c r="P14" s="14">
        <v>5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0" ht="30" customHeight="1" x14ac:dyDescent="0.15">
      <c r="A15" s="13" t="s">
        <v>37</v>
      </c>
      <c r="B15" s="14">
        <v>6</v>
      </c>
      <c r="C15" s="14">
        <f>SUM(D15:J15)</f>
        <v>108</v>
      </c>
      <c r="D15" s="14">
        <v>13</v>
      </c>
      <c r="E15" s="14">
        <v>13</v>
      </c>
      <c r="F15" s="14">
        <v>13</v>
      </c>
      <c r="G15" s="14">
        <v>14</v>
      </c>
      <c r="H15" s="14">
        <v>15</v>
      </c>
      <c r="I15" s="14">
        <v>14</v>
      </c>
      <c r="J15" s="14">
        <v>26</v>
      </c>
      <c r="K15" s="14">
        <f t="shared" si="2"/>
        <v>162</v>
      </c>
      <c r="L15" s="14">
        <v>58</v>
      </c>
      <c r="M15" s="14">
        <v>104</v>
      </c>
      <c r="N15" s="14">
        <f t="shared" si="1"/>
        <v>6</v>
      </c>
      <c r="O15" s="14">
        <v>1</v>
      </c>
      <c r="P15" s="14">
        <v>5</v>
      </c>
      <c r="Q15" s="31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ht="36" customHeight="1" x14ac:dyDescent="0.15">
      <c r="A16" s="32"/>
      <c r="B16" s="33"/>
      <c r="C16" s="33"/>
      <c r="D16" s="33"/>
      <c r="E16" s="33"/>
      <c r="F16" s="33"/>
      <c r="G16" s="33"/>
      <c r="H16" s="33"/>
      <c r="I16" s="33"/>
      <c r="J16" s="34"/>
      <c r="K16" s="34"/>
      <c r="L16" s="34"/>
      <c r="M16" s="34"/>
      <c r="N16" s="34"/>
      <c r="O16" s="34"/>
      <c r="P16" s="19" t="s">
        <v>22</v>
      </c>
      <c r="Q16" s="34"/>
      <c r="R16" s="34"/>
      <c r="S16" s="34"/>
      <c r="T16" s="34"/>
      <c r="U16" s="34"/>
      <c r="V16" s="34"/>
      <c r="W16" s="27"/>
      <c r="X16" s="27"/>
    </row>
  </sheetData>
  <mergeCells count="8">
    <mergeCell ref="A3:A5"/>
    <mergeCell ref="B3:B5"/>
    <mergeCell ref="C3:J3"/>
    <mergeCell ref="K3:M4"/>
    <mergeCell ref="N3:P4"/>
    <mergeCell ref="C4:C5"/>
    <mergeCell ref="D4:I4"/>
    <mergeCell ref="J4:J5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="80" zoomScaleNormal="80" workbookViewId="0">
      <selection activeCell="D5" sqref="D5"/>
    </sheetView>
  </sheetViews>
  <sheetFormatPr defaultRowHeight="13.5" x14ac:dyDescent="0.15"/>
  <cols>
    <col min="1" max="1" width="25" style="80" customWidth="1"/>
    <col min="2" max="3" width="20.625" style="80" customWidth="1"/>
    <col min="4" max="10" width="13.125" style="80" customWidth="1"/>
    <col min="11" max="16384" width="9" style="80"/>
  </cols>
  <sheetData>
    <row r="1" spans="1:10" s="1" customFormat="1" ht="17.25" x14ac:dyDescent="0.15">
      <c r="A1" s="1" t="s">
        <v>262</v>
      </c>
    </row>
    <row r="2" spans="1:10" s="1" customFormat="1" ht="17.25" x14ac:dyDescent="0.15">
      <c r="C2" s="92" t="s">
        <v>263</v>
      </c>
      <c r="E2" s="27"/>
      <c r="F2" s="27"/>
      <c r="G2" s="27"/>
      <c r="H2" s="27"/>
      <c r="I2" s="27"/>
      <c r="J2" s="21"/>
    </row>
    <row r="3" spans="1:10" s="1" customFormat="1" ht="52.5" customHeight="1" x14ac:dyDescent="0.15">
      <c r="A3" s="13" t="s">
        <v>264</v>
      </c>
      <c r="B3" s="12" t="s">
        <v>247</v>
      </c>
      <c r="C3" s="12" t="s">
        <v>248</v>
      </c>
    </row>
    <row r="4" spans="1:10" s="1" customFormat="1" ht="30" customHeight="1" x14ac:dyDescent="0.15">
      <c r="A4" s="93" t="s">
        <v>234</v>
      </c>
      <c r="B4" s="14">
        <f>SUM(B5:B15)</f>
        <v>46914</v>
      </c>
      <c r="C4" s="94">
        <f>SUM(C5:C15)</f>
        <v>99.999999999999986</v>
      </c>
    </row>
    <row r="5" spans="1:10" s="1" customFormat="1" ht="30" customHeight="1" x14ac:dyDescent="0.15">
      <c r="A5" s="96" t="s">
        <v>249</v>
      </c>
      <c r="B5" s="14">
        <v>2263</v>
      </c>
      <c r="C5" s="94">
        <f>ROUND(B5/$B$4*100,1)</f>
        <v>4.8</v>
      </c>
      <c r="D5" s="1">
        <v>4.82</v>
      </c>
    </row>
    <row r="6" spans="1:10" s="1" customFormat="1" ht="30" customHeight="1" x14ac:dyDescent="0.15">
      <c r="A6" s="96" t="s">
        <v>250</v>
      </c>
      <c r="B6" s="14">
        <v>4714</v>
      </c>
      <c r="C6" s="94">
        <f>ROUND(B6/$B$4*100,1)+0.1</f>
        <v>10.1</v>
      </c>
      <c r="D6" s="1">
        <v>10.050000000000001</v>
      </c>
    </row>
    <row r="7" spans="1:10" s="1" customFormat="1" ht="30" customHeight="1" x14ac:dyDescent="0.15">
      <c r="A7" s="96" t="s">
        <v>251</v>
      </c>
      <c r="B7" s="14">
        <v>5268</v>
      </c>
      <c r="C7" s="94">
        <f t="shared" ref="C7:C15" si="0">ROUND(B7/$B$4*100,1)</f>
        <v>11.2</v>
      </c>
      <c r="D7" s="1">
        <v>11.23</v>
      </c>
    </row>
    <row r="8" spans="1:10" s="1" customFormat="1" ht="30" customHeight="1" x14ac:dyDescent="0.15">
      <c r="A8" s="96" t="s">
        <v>252</v>
      </c>
      <c r="B8" s="14">
        <v>8209</v>
      </c>
      <c r="C8" s="94">
        <f t="shared" si="0"/>
        <v>17.5</v>
      </c>
      <c r="D8" s="1">
        <v>17.5</v>
      </c>
    </row>
    <row r="9" spans="1:10" s="1" customFormat="1" ht="30" customHeight="1" x14ac:dyDescent="0.15">
      <c r="A9" s="96" t="s">
        <v>253</v>
      </c>
      <c r="B9" s="14">
        <v>4948</v>
      </c>
      <c r="C9" s="94">
        <f>ROUND(B9/$B$4*100,1)+0.1</f>
        <v>10.6</v>
      </c>
      <c r="D9" s="1">
        <v>10.55</v>
      </c>
    </row>
    <row r="10" spans="1:10" s="1" customFormat="1" ht="30" customHeight="1" x14ac:dyDescent="0.15">
      <c r="A10" s="96" t="s">
        <v>254</v>
      </c>
      <c r="B10" s="14">
        <v>1334</v>
      </c>
      <c r="C10" s="94">
        <f t="shared" si="0"/>
        <v>2.8</v>
      </c>
      <c r="D10" s="1">
        <v>2.84</v>
      </c>
    </row>
    <row r="11" spans="1:10" s="1" customFormat="1" ht="30" customHeight="1" x14ac:dyDescent="0.15">
      <c r="A11" s="96" t="s">
        <v>255</v>
      </c>
      <c r="B11" s="14">
        <v>568</v>
      </c>
      <c r="C11" s="94">
        <f t="shared" si="0"/>
        <v>1.2</v>
      </c>
      <c r="D11" s="1">
        <v>1.21</v>
      </c>
    </row>
    <row r="12" spans="1:10" s="1" customFormat="1" ht="30" customHeight="1" x14ac:dyDescent="0.15">
      <c r="A12" s="96" t="s">
        <v>256</v>
      </c>
      <c r="B12" s="14">
        <v>2234</v>
      </c>
      <c r="C12" s="94">
        <f t="shared" si="0"/>
        <v>4.8</v>
      </c>
      <c r="D12" s="1">
        <v>4.76</v>
      </c>
    </row>
    <row r="13" spans="1:10" s="1" customFormat="1" ht="30" customHeight="1" x14ac:dyDescent="0.15">
      <c r="A13" s="96" t="s">
        <v>257</v>
      </c>
      <c r="B13" s="14">
        <v>1300</v>
      </c>
      <c r="C13" s="94">
        <f t="shared" si="0"/>
        <v>2.8</v>
      </c>
      <c r="D13" s="1">
        <v>2.77</v>
      </c>
    </row>
    <row r="14" spans="1:10" s="1" customFormat="1" ht="30" customHeight="1" x14ac:dyDescent="0.15">
      <c r="A14" s="96" t="s">
        <v>258</v>
      </c>
      <c r="B14" s="14">
        <v>13810</v>
      </c>
      <c r="C14" s="94">
        <f t="shared" si="0"/>
        <v>29.4</v>
      </c>
      <c r="D14" s="1">
        <v>29.44</v>
      </c>
    </row>
    <row r="15" spans="1:10" s="1" customFormat="1" ht="30" customHeight="1" x14ac:dyDescent="0.15">
      <c r="A15" s="96" t="s">
        <v>259</v>
      </c>
      <c r="B15" s="14">
        <v>2266</v>
      </c>
      <c r="C15" s="94">
        <f t="shared" si="0"/>
        <v>4.8</v>
      </c>
      <c r="D15" s="1">
        <v>4.83</v>
      </c>
    </row>
    <row r="16" spans="1:10" s="1" customFormat="1" ht="30" customHeight="1" x14ac:dyDescent="0.15">
      <c r="A16" s="98"/>
      <c r="B16" s="99" t="s">
        <v>265</v>
      </c>
      <c r="C16" s="99"/>
      <c r="D16" s="95"/>
    </row>
    <row r="17" spans="1:3" s="1" customFormat="1" ht="30" customHeight="1" x14ac:dyDescent="0.15">
      <c r="A17" s="100"/>
      <c r="B17" s="100"/>
      <c r="C17" s="55" t="s">
        <v>266</v>
      </c>
    </row>
  </sheetData>
  <mergeCells count="1">
    <mergeCell ref="B16:C16"/>
  </mergeCells>
  <phoneticPr fontId="3"/>
  <pageMargins left="0.7" right="0.7" top="0.75" bottom="0.75" header="0.3" footer="0.3"/>
  <headerFooter alignWithMargins="0">
    <oddFooter>&amp;C&amp;A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Normal="100" workbookViewId="0">
      <selection activeCell="D5" sqref="D5"/>
    </sheetView>
  </sheetViews>
  <sheetFormatPr defaultRowHeight="13.5" x14ac:dyDescent="0.15"/>
  <cols>
    <col min="1" max="1" width="13.75" style="80" customWidth="1"/>
    <col min="2" max="3" width="20.625" style="80" customWidth="1"/>
    <col min="4" max="10" width="13.125" style="80" customWidth="1"/>
    <col min="11" max="16384" width="9" style="80"/>
  </cols>
  <sheetData>
    <row r="1" spans="1:10" s="1" customFormat="1" ht="17.25" x14ac:dyDescent="0.15">
      <c r="A1" s="1" t="s">
        <v>267</v>
      </c>
    </row>
    <row r="2" spans="1:10" s="1" customFormat="1" ht="17.25" x14ac:dyDescent="0.15">
      <c r="C2" s="92"/>
      <c r="E2" s="27"/>
      <c r="F2" s="27"/>
      <c r="G2" s="27"/>
      <c r="H2" s="27"/>
      <c r="I2" s="27"/>
      <c r="J2" s="21"/>
    </row>
    <row r="3" spans="1:10" s="1" customFormat="1" ht="52.5" customHeight="1" x14ac:dyDescent="0.15">
      <c r="A3" s="13" t="s">
        <v>268</v>
      </c>
      <c r="B3" s="12" t="s">
        <v>269</v>
      </c>
      <c r="C3" s="12" t="s">
        <v>270</v>
      </c>
    </row>
    <row r="4" spans="1:10" s="1" customFormat="1" ht="30" customHeight="1" x14ac:dyDescent="0.15">
      <c r="A4" s="13" t="s">
        <v>125</v>
      </c>
      <c r="B4" s="101">
        <v>286</v>
      </c>
      <c r="C4" s="101">
        <v>291668</v>
      </c>
    </row>
    <row r="5" spans="1:10" s="1" customFormat="1" ht="30" customHeight="1" x14ac:dyDescent="0.15">
      <c r="A5" s="13" t="s">
        <v>126</v>
      </c>
      <c r="B5" s="101">
        <v>287</v>
      </c>
      <c r="C5" s="101">
        <v>289204</v>
      </c>
    </row>
    <row r="6" spans="1:10" s="1" customFormat="1" ht="30" customHeight="1" x14ac:dyDescent="0.15">
      <c r="A6" s="13" t="s">
        <v>127</v>
      </c>
      <c r="B6" s="101">
        <v>290</v>
      </c>
      <c r="C6" s="101">
        <v>302777</v>
      </c>
    </row>
    <row r="7" spans="1:10" s="1" customFormat="1" ht="30" customHeight="1" x14ac:dyDescent="0.15">
      <c r="A7" s="13" t="s">
        <v>128</v>
      </c>
      <c r="B7" s="101">
        <v>290</v>
      </c>
      <c r="C7" s="101">
        <v>283143</v>
      </c>
    </row>
    <row r="8" spans="1:10" s="1" customFormat="1" ht="30" customHeight="1" x14ac:dyDescent="0.15">
      <c r="A8" s="13" t="s">
        <v>129</v>
      </c>
      <c r="B8" s="101">
        <v>254</v>
      </c>
      <c r="C8" s="101">
        <v>271512</v>
      </c>
    </row>
    <row r="9" spans="1:10" s="1" customFormat="1" ht="30" customHeight="1" x14ac:dyDescent="0.15">
      <c r="A9" s="13" t="s">
        <v>130</v>
      </c>
      <c r="B9" s="101">
        <v>288</v>
      </c>
      <c r="C9" s="101">
        <v>305413</v>
      </c>
    </row>
    <row r="10" spans="1:10" s="1" customFormat="1" ht="30" customHeight="1" x14ac:dyDescent="0.15">
      <c r="A10" s="13" t="s">
        <v>271</v>
      </c>
      <c r="B10" s="101">
        <v>289</v>
      </c>
      <c r="C10" s="101">
        <v>309265</v>
      </c>
    </row>
    <row r="11" spans="1:10" s="1" customFormat="1" ht="30" customHeight="1" x14ac:dyDescent="0.15">
      <c r="A11" s="13" t="s">
        <v>272</v>
      </c>
      <c r="B11" s="101">
        <v>255</v>
      </c>
      <c r="C11" s="101">
        <v>257269</v>
      </c>
    </row>
    <row r="12" spans="1:10" s="1" customFormat="1" ht="30" customHeight="1" x14ac:dyDescent="0.15">
      <c r="A12" s="13" t="s">
        <v>273</v>
      </c>
      <c r="B12" s="101">
        <v>284</v>
      </c>
      <c r="C12" s="101">
        <v>281986</v>
      </c>
    </row>
    <row r="13" spans="1:10" s="1" customFormat="1" ht="30" customHeight="1" x14ac:dyDescent="0.15">
      <c r="A13" s="13" t="s">
        <v>274</v>
      </c>
      <c r="B13" s="101">
        <v>281</v>
      </c>
      <c r="C13" s="101">
        <v>290952</v>
      </c>
    </row>
    <row r="14" spans="1:10" s="1" customFormat="1" ht="30" customHeight="1" x14ac:dyDescent="0.15">
      <c r="A14" s="100"/>
      <c r="B14" s="100"/>
      <c r="C14" s="55" t="s">
        <v>261</v>
      </c>
    </row>
  </sheetData>
  <phoneticPr fontId="3"/>
  <pageMargins left="0.7" right="0.7" top="0.75" bottom="0.75" header="0.3" footer="0.3"/>
  <headerFooter alignWithMargins="0">
    <oddFooter>&amp;C&amp;A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workbookViewId="0">
      <selection activeCell="D5" sqref="D5"/>
    </sheetView>
  </sheetViews>
  <sheetFormatPr defaultRowHeight="13.5" x14ac:dyDescent="0.15"/>
  <cols>
    <col min="1" max="1" width="13.75" style="80" customWidth="1"/>
    <col min="2" max="4" width="20.625" style="80" customWidth="1"/>
    <col min="5" max="11" width="13.125" style="80" customWidth="1"/>
    <col min="12" max="16384" width="9" style="80"/>
  </cols>
  <sheetData>
    <row r="1" spans="1:11" s="1" customFormat="1" ht="17.25" x14ac:dyDescent="0.15">
      <c r="A1" s="1" t="s">
        <v>275</v>
      </c>
    </row>
    <row r="2" spans="1:11" s="1" customFormat="1" ht="17.25" x14ac:dyDescent="0.15">
      <c r="C2" s="92"/>
      <c r="F2" s="27"/>
      <c r="G2" s="27"/>
      <c r="H2" s="27"/>
      <c r="I2" s="27"/>
      <c r="J2" s="27"/>
      <c r="K2" s="21"/>
    </row>
    <row r="3" spans="1:11" s="1" customFormat="1" ht="52.5" customHeight="1" x14ac:dyDescent="0.15">
      <c r="A3" s="13" t="s">
        <v>268</v>
      </c>
      <c r="B3" s="12" t="s">
        <v>269</v>
      </c>
      <c r="C3" s="12" t="s">
        <v>270</v>
      </c>
      <c r="D3" s="12" t="s">
        <v>276</v>
      </c>
    </row>
    <row r="4" spans="1:11" s="1" customFormat="1" ht="30" customHeight="1" x14ac:dyDescent="0.15">
      <c r="A4" s="13" t="s">
        <v>125</v>
      </c>
      <c r="B4" s="101">
        <v>281</v>
      </c>
      <c r="C4" s="101">
        <v>11210</v>
      </c>
      <c r="D4" s="101">
        <v>4366</v>
      </c>
    </row>
    <row r="5" spans="1:11" s="1" customFormat="1" ht="30" customHeight="1" x14ac:dyDescent="0.15">
      <c r="A5" s="13" t="s">
        <v>126</v>
      </c>
      <c r="B5" s="101">
        <v>279</v>
      </c>
      <c r="C5" s="101">
        <v>6936</v>
      </c>
      <c r="D5" s="101">
        <v>3114</v>
      </c>
    </row>
    <row r="6" spans="1:11" s="1" customFormat="1" ht="30" customHeight="1" x14ac:dyDescent="0.15">
      <c r="A6" s="13" t="s">
        <v>127</v>
      </c>
      <c r="B6" s="101">
        <v>284</v>
      </c>
      <c r="C6" s="101">
        <v>7789</v>
      </c>
      <c r="D6" s="101">
        <v>3749</v>
      </c>
    </row>
    <row r="7" spans="1:11" s="1" customFormat="1" ht="30" customHeight="1" x14ac:dyDescent="0.15">
      <c r="A7" s="13" t="s">
        <v>128</v>
      </c>
      <c r="B7" s="101">
        <v>282</v>
      </c>
      <c r="C7" s="101">
        <v>6998</v>
      </c>
      <c r="D7" s="101">
        <v>2712</v>
      </c>
    </row>
    <row r="8" spans="1:11" s="1" customFormat="1" ht="30" customHeight="1" x14ac:dyDescent="0.15">
      <c r="A8" s="13" t="s">
        <v>129</v>
      </c>
      <c r="B8" s="101">
        <v>283</v>
      </c>
      <c r="C8" s="101">
        <v>8201</v>
      </c>
      <c r="D8" s="101">
        <v>3227</v>
      </c>
    </row>
    <row r="9" spans="1:11" s="1" customFormat="1" ht="30" customHeight="1" x14ac:dyDescent="0.15">
      <c r="A9" s="13" t="s">
        <v>130</v>
      </c>
      <c r="B9" s="101">
        <v>284</v>
      </c>
      <c r="C9" s="101">
        <v>9856</v>
      </c>
      <c r="D9" s="101">
        <v>3750</v>
      </c>
    </row>
    <row r="10" spans="1:11" s="1" customFormat="1" ht="30" customHeight="1" x14ac:dyDescent="0.15">
      <c r="A10" s="13" t="s">
        <v>271</v>
      </c>
      <c r="B10" s="101">
        <v>283</v>
      </c>
      <c r="C10" s="101">
        <v>12542</v>
      </c>
      <c r="D10" s="101">
        <v>4081</v>
      </c>
    </row>
    <row r="11" spans="1:11" s="1" customFormat="1" ht="30" customHeight="1" x14ac:dyDescent="0.15">
      <c r="A11" s="13" t="s">
        <v>272</v>
      </c>
      <c r="B11" s="101">
        <v>240</v>
      </c>
      <c r="C11" s="101">
        <v>9254</v>
      </c>
      <c r="D11" s="101">
        <v>3114</v>
      </c>
    </row>
    <row r="12" spans="1:11" s="1" customFormat="1" ht="30" customHeight="1" x14ac:dyDescent="0.15">
      <c r="A12" s="13" t="s">
        <v>273</v>
      </c>
      <c r="B12" s="101">
        <v>283</v>
      </c>
      <c r="C12" s="101">
        <v>11510</v>
      </c>
      <c r="D12" s="101">
        <v>3950</v>
      </c>
    </row>
    <row r="13" spans="1:11" s="1" customFormat="1" ht="30" customHeight="1" x14ac:dyDescent="0.15">
      <c r="A13" s="13" t="s">
        <v>274</v>
      </c>
      <c r="B13" s="101">
        <v>274</v>
      </c>
      <c r="C13" s="101">
        <v>11603</v>
      </c>
      <c r="D13" s="101">
        <v>3750</v>
      </c>
    </row>
    <row r="14" spans="1:11" s="1" customFormat="1" ht="30" customHeight="1" x14ac:dyDescent="0.15">
      <c r="A14" s="100"/>
      <c r="B14" s="100"/>
      <c r="C14" s="55"/>
      <c r="D14" s="55" t="s">
        <v>266</v>
      </c>
    </row>
  </sheetData>
  <phoneticPr fontId="3"/>
  <pageMargins left="0.7" right="0.7" top="0.75" bottom="0.75" header="0.3" footer="0.3"/>
  <headerFooter alignWithMargins="0">
    <oddFooter>&amp;C&amp;A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workbookViewId="0">
      <selection activeCell="D5" sqref="D5"/>
    </sheetView>
  </sheetViews>
  <sheetFormatPr defaultRowHeight="13.5" x14ac:dyDescent="0.15"/>
  <cols>
    <col min="1" max="1" width="13.75" style="80" customWidth="1"/>
    <col min="2" max="4" width="20.625" style="80" customWidth="1"/>
    <col min="5" max="11" width="13.125" style="80" customWidth="1"/>
    <col min="12" max="16384" width="9" style="80"/>
  </cols>
  <sheetData>
    <row r="1" spans="1:11" s="1" customFormat="1" ht="17.25" x14ac:dyDescent="0.15">
      <c r="A1" s="1" t="s">
        <v>277</v>
      </c>
    </row>
    <row r="2" spans="1:11" s="1" customFormat="1" ht="17.25" x14ac:dyDescent="0.15">
      <c r="C2" s="92"/>
      <c r="D2" s="92" t="s">
        <v>195</v>
      </c>
      <c r="F2" s="27"/>
      <c r="G2" s="27"/>
      <c r="H2" s="27"/>
      <c r="I2" s="27"/>
      <c r="J2" s="27"/>
      <c r="K2" s="21"/>
    </row>
    <row r="3" spans="1:11" s="1" customFormat="1" ht="52.5" customHeight="1" x14ac:dyDescent="0.15">
      <c r="A3" s="13" t="s">
        <v>268</v>
      </c>
      <c r="B3" s="12" t="s">
        <v>234</v>
      </c>
      <c r="C3" s="12" t="s">
        <v>278</v>
      </c>
      <c r="D3" s="12" t="s">
        <v>279</v>
      </c>
    </row>
    <row r="4" spans="1:11" s="1" customFormat="1" ht="30" customHeight="1" x14ac:dyDescent="0.15">
      <c r="A4" s="13" t="s">
        <v>125</v>
      </c>
      <c r="B4" s="14">
        <f t="shared" ref="B4:B13" si="0">C4+D4</f>
        <v>10791</v>
      </c>
      <c r="C4" s="14">
        <v>9994</v>
      </c>
      <c r="D4" s="14">
        <v>797</v>
      </c>
      <c r="E4" s="102"/>
    </row>
    <row r="5" spans="1:11" s="1" customFormat="1" ht="30" customHeight="1" x14ac:dyDescent="0.15">
      <c r="A5" s="13" t="s">
        <v>126</v>
      </c>
      <c r="B5" s="14">
        <f t="shared" si="0"/>
        <v>8544</v>
      </c>
      <c r="C5" s="14">
        <v>7795</v>
      </c>
      <c r="D5" s="14">
        <v>749</v>
      </c>
      <c r="E5" s="102"/>
    </row>
    <row r="6" spans="1:11" s="1" customFormat="1" ht="30" customHeight="1" x14ac:dyDescent="0.15">
      <c r="A6" s="13" t="s">
        <v>127</v>
      </c>
      <c r="B6" s="14">
        <f t="shared" si="0"/>
        <v>8057</v>
      </c>
      <c r="C6" s="14">
        <v>7691</v>
      </c>
      <c r="D6" s="14">
        <v>366</v>
      </c>
      <c r="E6" s="102"/>
    </row>
    <row r="7" spans="1:11" s="1" customFormat="1" ht="30" customHeight="1" x14ac:dyDescent="0.15">
      <c r="A7" s="13" t="s">
        <v>128</v>
      </c>
      <c r="B7" s="14">
        <f t="shared" si="0"/>
        <v>9251</v>
      </c>
      <c r="C7" s="14">
        <v>8354</v>
      </c>
      <c r="D7" s="14">
        <v>897</v>
      </c>
      <c r="E7" s="102"/>
    </row>
    <row r="8" spans="1:11" s="1" customFormat="1" ht="30" customHeight="1" x14ac:dyDescent="0.15">
      <c r="A8" s="13" t="s">
        <v>129</v>
      </c>
      <c r="B8" s="14">
        <f t="shared" si="0"/>
        <v>9385</v>
      </c>
      <c r="C8" s="14">
        <v>8463</v>
      </c>
      <c r="D8" s="14">
        <v>922</v>
      </c>
      <c r="E8" s="102"/>
    </row>
    <row r="9" spans="1:11" s="1" customFormat="1" ht="30" customHeight="1" x14ac:dyDescent="0.15">
      <c r="A9" s="13" t="s">
        <v>130</v>
      </c>
      <c r="B9" s="14">
        <f t="shared" si="0"/>
        <v>8670</v>
      </c>
      <c r="C9" s="14">
        <v>8045</v>
      </c>
      <c r="D9" s="14">
        <v>625</v>
      </c>
      <c r="E9" s="102"/>
    </row>
    <row r="10" spans="1:11" s="1" customFormat="1" ht="30" customHeight="1" x14ac:dyDescent="0.15">
      <c r="A10" s="13" t="s">
        <v>271</v>
      </c>
      <c r="B10" s="14">
        <f t="shared" si="0"/>
        <v>6838</v>
      </c>
      <c r="C10" s="14">
        <v>6363</v>
      </c>
      <c r="D10" s="14">
        <v>475</v>
      </c>
      <c r="E10" s="102"/>
    </row>
    <row r="11" spans="1:11" s="1" customFormat="1" ht="30" customHeight="1" x14ac:dyDescent="0.15">
      <c r="A11" s="13" t="s">
        <v>272</v>
      </c>
      <c r="B11" s="14">
        <f t="shared" si="0"/>
        <v>2831</v>
      </c>
      <c r="C11" s="14">
        <v>2530</v>
      </c>
      <c r="D11" s="14">
        <v>301</v>
      </c>
      <c r="E11" s="102"/>
    </row>
    <row r="12" spans="1:11" s="1" customFormat="1" ht="30" customHeight="1" x14ac:dyDescent="0.15">
      <c r="A12" s="13" t="s">
        <v>273</v>
      </c>
      <c r="B12" s="14">
        <f t="shared" si="0"/>
        <v>3125</v>
      </c>
      <c r="C12" s="14">
        <v>2501</v>
      </c>
      <c r="D12" s="14">
        <v>624</v>
      </c>
      <c r="E12" s="102"/>
    </row>
    <row r="13" spans="1:11" s="1" customFormat="1" ht="30" customHeight="1" x14ac:dyDescent="0.15">
      <c r="A13" s="13" t="s">
        <v>274</v>
      </c>
      <c r="B13" s="14">
        <f t="shared" si="0"/>
        <v>5132</v>
      </c>
      <c r="C13" s="14">
        <v>4340</v>
      </c>
      <c r="D13" s="14">
        <v>792</v>
      </c>
      <c r="E13" s="102"/>
    </row>
    <row r="14" spans="1:11" s="1" customFormat="1" ht="45" customHeight="1" x14ac:dyDescent="0.15">
      <c r="A14" s="103"/>
      <c r="B14" s="103"/>
      <c r="C14" s="103"/>
      <c r="D14" s="55" t="s">
        <v>280</v>
      </c>
    </row>
  </sheetData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workbookViewId="0">
      <selection activeCell="D5" sqref="D5"/>
    </sheetView>
  </sheetViews>
  <sheetFormatPr defaultRowHeight="13.5" x14ac:dyDescent="0.15"/>
  <cols>
    <col min="1" max="1" width="13.75" style="80" customWidth="1"/>
    <col min="2" max="4" width="20.625" style="80" customWidth="1"/>
    <col min="5" max="11" width="13.125" style="80" customWidth="1"/>
    <col min="12" max="16384" width="9" style="80"/>
  </cols>
  <sheetData>
    <row r="1" spans="1:11" s="1" customFormat="1" ht="17.25" x14ac:dyDescent="0.15">
      <c r="A1" s="1" t="s">
        <v>281</v>
      </c>
    </row>
    <row r="2" spans="1:11" s="1" customFormat="1" ht="17.25" x14ac:dyDescent="0.15">
      <c r="C2" s="92"/>
      <c r="D2" s="92" t="s">
        <v>195</v>
      </c>
      <c r="F2" s="27"/>
      <c r="G2" s="27"/>
      <c r="H2" s="27"/>
      <c r="I2" s="27"/>
      <c r="J2" s="27"/>
      <c r="K2" s="21"/>
    </row>
    <row r="3" spans="1:11" s="1" customFormat="1" ht="30" customHeight="1" x14ac:dyDescent="0.15">
      <c r="A3" s="3" t="s">
        <v>282</v>
      </c>
      <c r="B3" s="4" t="s">
        <v>234</v>
      </c>
      <c r="C3" s="5" t="s">
        <v>283</v>
      </c>
      <c r="D3" s="7"/>
    </row>
    <row r="4" spans="1:11" s="1" customFormat="1" ht="30" customHeight="1" x14ac:dyDescent="0.15">
      <c r="A4" s="8"/>
      <c r="B4" s="9"/>
      <c r="C4" s="12" t="s">
        <v>278</v>
      </c>
      <c r="D4" s="12" t="s">
        <v>284</v>
      </c>
    </row>
    <row r="5" spans="1:11" s="1" customFormat="1" ht="30" customHeight="1" x14ac:dyDescent="0.15">
      <c r="A5" s="13" t="s">
        <v>285</v>
      </c>
      <c r="B5" s="14">
        <v>72387</v>
      </c>
      <c r="C5" s="14">
        <v>57552</v>
      </c>
      <c r="D5" s="14">
        <v>3059</v>
      </c>
    </row>
    <row r="6" spans="1:11" s="1" customFormat="1" ht="30" customHeight="1" x14ac:dyDescent="0.15">
      <c r="A6" s="13" t="s">
        <v>286</v>
      </c>
      <c r="B6" s="14">
        <v>48184</v>
      </c>
      <c r="C6" s="14">
        <v>38794</v>
      </c>
      <c r="D6" s="14">
        <v>1325</v>
      </c>
    </row>
    <row r="7" spans="1:11" s="1" customFormat="1" ht="30" customHeight="1" x14ac:dyDescent="0.15">
      <c r="A7" s="13" t="s">
        <v>287</v>
      </c>
      <c r="B7" s="14">
        <v>35567</v>
      </c>
      <c r="C7" s="14">
        <v>27245</v>
      </c>
      <c r="D7" s="14">
        <v>1017</v>
      </c>
    </row>
    <row r="8" spans="1:11" s="1" customFormat="1" ht="30" customHeight="1" x14ac:dyDescent="0.15">
      <c r="A8" s="13" t="s">
        <v>288</v>
      </c>
      <c r="B8" s="14">
        <v>26483</v>
      </c>
      <c r="C8" s="14">
        <v>20411</v>
      </c>
      <c r="D8" s="14">
        <v>415</v>
      </c>
    </row>
    <row r="9" spans="1:11" s="1" customFormat="1" ht="30" customHeight="1" x14ac:dyDescent="0.15">
      <c r="A9" s="13" t="s">
        <v>289</v>
      </c>
      <c r="B9" s="14">
        <v>33174</v>
      </c>
      <c r="C9" s="14">
        <v>31124</v>
      </c>
      <c r="D9" s="14">
        <v>2050</v>
      </c>
    </row>
    <row r="10" spans="1:11" s="1" customFormat="1" ht="30" customHeight="1" x14ac:dyDescent="0.15">
      <c r="A10" s="13" t="s">
        <v>290</v>
      </c>
      <c r="B10" s="14">
        <v>32409</v>
      </c>
      <c r="C10" s="14">
        <v>30494</v>
      </c>
      <c r="D10" s="14">
        <v>1915</v>
      </c>
    </row>
    <row r="11" spans="1:11" s="1" customFormat="1" ht="30" customHeight="1" x14ac:dyDescent="0.15">
      <c r="A11" s="13" t="s">
        <v>291</v>
      </c>
      <c r="B11" s="14">
        <v>24120</v>
      </c>
      <c r="C11" s="14">
        <v>22757</v>
      </c>
      <c r="D11" s="14">
        <v>1363</v>
      </c>
    </row>
    <row r="12" spans="1:11" s="1" customFormat="1" ht="30" customHeight="1" x14ac:dyDescent="0.15">
      <c r="A12" s="13" t="s">
        <v>292</v>
      </c>
      <c r="B12" s="14">
        <v>12881</v>
      </c>
      <c r="C12" s="14">
        <v>11376</v>
      </c>
      <c r="D12" s="14">
        <v>1505</v>
      </c>
    </row>
    <row r="13" spans="1:11" s="1" customFormat="1" ht="30" customHeight="1" x14ac:dyDescent="0.15">
      <c r="A13" s="13" t="s">
        <v>293</v>
      </c>
      <c r="B13" s="14">
        <v>13993</v>
      </c>
      <c r="C13" s="14">
        <v>12759</v>
      </c>
      <c r="D13" s="14">
        <v>1234</v>
      </c>
    </row>
    <row r="14" spans="1:11" s="1" customFormat="1" ht="30" customHeight="1" x14ac:dyDescent="0.15">
      <c r="A14" s="13" t="s">
        <v>294</v>
      </c>
      <c r="B14" s="14">
        <v>21937</v>
      </c>
      <c r="C14" s="14">
        <v>20431</v>
      </c>
      <c r="D14" s="14">
        <v>1506</v>
      </c>
    </row>
    <row r="15" spans="1:11" s="1" customFormat="1" ht="30" customHeight="1" x14ac:dyDescent="0.15">
      <c r="A15" s="54"/>
      <c r="B15" s="100"/>
      <c r="C15" s="55"/>
      <c r="D15" s="55" t="s">
        <v>295</v>
      </c>
    </row>
  </sheetData>
  <mergeCells count="3">
    <mergeCell ref="A3:A4"/>
    <mergeCell ref="B3:B4"/>
    <mergeCell ref="C3:D3"/>
  </mergeCells>
  <phoneticPr fontId="3"/>
  <pageMargins left="0.7" right="0.7" top="0.75" bottom="0.75" header="0.3" footer="0.3"/>
  <headerFooter alignWithMargins="0">
    <oddFooter>&amp;C&amp;A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topLeftCell="A4" zoomScaleNormal="100" workbookViewId="0">
      <selection activeCell="D5" sqref="D5"/>
    </sheetView>
  </sheetViews>
  <sheetFormatPr defaultRowHeight="13.5" x14ac:dyDescent="0.15"/>
  <cols>
    <col min="1" max="1" width="13.75" style="80" customWidth="1"/>
    <col min="2" max="5" width="12.5" style="80" customWidth="1"/>
    <col min="6" max="12" width="13.125" style="80" customWidth="1"/>
    <col min="13" max="16384" width="9" style="80"/>
  </cols>
  <sheetData>
    <row r="1" spans="1:12" s="1" customFormat="1" ht="17.25" x14ac:dyDescent="0.15">
      <c r="A1" s="1" t="s">
        <v>296</v>
      </c>
    </row>
    <row r="2" spans="1:12" s="1" customFormat="1" ht="17.25" x14ac:dyDescent="0.15">
      <c r="D2" s="92"/>
      <c r="E2" s="92"/>
      <c r="G2" s="27"/>
      <c r="H2" s="27"/>
      <c r="I2" s="27"/>
      <c r="J2" s="27"/>
      <c r="K2" s="27"/>
      <c r="L2" s="21"/>
    </row>
    <row r="3" spans="1:12" s="1" customFormat="1" ht="52.5" customHeight="1" x14ac:dyDescent="0.15">
      <c r="A3" s="3" t="s">
        <v>282</v>
      </c>
      <c r="B3" s="26" t="s">
        <v>283</v>
      </c>
      <c r="C3" s="44"/>
      <c r="D3" s="26" t="s">
        <v>297</v>
      </c>
      <c r="E3" s="44"/>
    </row>
    <row r="4" spans="1:12" s="1" customFormat="1" ht="52.5" customHeight="1" x14ac:dyDescent="0.15">
      <c r="A4" s="8"/>
      <c r="B4" s="12" t="s">
        <v>298</v>
      </c>
      <c r="C4" s="12" t="s">
        <v>299</v>
      </c>
      <c r="D4" s="12" t="s">
        <v>298</v>
      </c>
      <c r="E4" s="12" t="s">
        <v>299</v>
      </c>
    </row>
    <row r="5" spans="1:12" s="1" customFormat="1" ht="30" customHeight="1" x14ac:dyDescent="0.15">
      <c r="A5" s="13" t="s">
        <v>300</v>
      </c>
      <c r="B5" s="14">
        <v>421</v>
      </c>
      <c r="C5" s="14">
        <v>9202</v>
      </c>
      <c r="D5" s="14">
        <v>1306</v>
      </c>
      <c r="E5" s="14">
        <v>8678</v>
      </c>
    </row>
    <row r="6" spans="1:12" s="1" customFormat="1" ht="30" customHeight="1" x14ac:dyDescent="0.15">
      <c r="A6" s="13" t="s">
        <v>301</v>
      </c>
      <c r="B6" s="14">
        <v>387</v>
      </c>
      <c r="C6" s="14">
        <v>10076</v>
      </c>
      <c r="D6" s="14">
        <v>1478</v>
      </c>
      <c r="E6" s="14">
        <v>13473</v>
      </c>
    </row>
    <row r="7" spans="1:12" s="1" customFormat="1" ht="30" customHeight="1" x14ac:dyDescent="0.15">
      <c r="A7" s="13" t="s">
        <v>302</v>
      </c>
      <c r="B7" s="14">
        <v>367</v>
      </c>
      <c r="C7" s="14">
        <v>9742</v>
      </c>
      <c r="D7" s="14">
        <v>1579</v>
      </c>
      <c r="E7" s="14">
        <v>14181</v>
      </c>
    </row>
    <row r="8" spans="1:12" s="1" customFormat="1" ht="30" customHeight="1" x14ac:dyDescent="0.15">
      <c r="A8" s="13" t="s">
        <v>11</v>
      </c>
      <c r="B8" s="14">
        <v>437</v>
      </c>
      <c r="C8" s="14">
        <v>7407</v>
      </c>
      <c r="D8" s="14">
        <v>1583</v>
      </c>
      <c r="E8" s="14">
        <v>17921</v>
      </c>
    </row>
    <row r="9" spans="1:12" s="1" customFormat="1" ht="30" customHeight="1" x14ac:dyDescent="0.15">
      <c r="A9" s="13" t="s">
        <v>13</v>
      </c>
      <c r="B9" s="14">
        <v>141</v>
      </c>
      <c r="C9" s="14">
        <v>2939</v>
      </c>
      <c r="D9" s="14">
        <v>738</v>
      </c>
      <c r="E9" s="14">
        <v>6084</v>
      </c>
    </row>
    <row r="10" spans="1:12" s="1" customFormat="1" ht="26.25" customHeight="1" x14ac:dyDescent="0.15">
      <c r="A10" s="27" t="s">
        <v>303</v>
      </c>
      <c r="B10" s="100"/>
      <c r="C10" s="100"/>
      <c r="D10" s="104" t="s">
        <v>304</v>
      </c>
      <c r="E10" s="104"/>
    </row>
    <row r="11" spans="1:12" s="1" customFormat="1" ht="30" customHeight="1" x14ac:dyDescent="0.15">
      <c r="A11" s="27" t="s">
        <v>305</v>
      </c>
      <c r="B11" s="100"/>
      <c r="C11" s="100"/>
    </row>
  </sheetData>
  <mergeCells count="4">
    <mergeCell ref="A3:A4"/>
    <mergeCell ref="B3:C3"/>
    <mergeCell ref="D3:E3"/>
    <mergeCell ref="D10:E10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 alignWithMargins="0">
    <oddFooter>&amp;C&amp;A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zoomScaleNormal="100" workbookViewId="0">
      <selection activeCell="D5" sqref="D5"/>
    </sheetView>
  </sheetViews>
  <sheetFormatPr defaultRowHeight="13.5" x14ac:dyDescent="0.15"/>
  <cols>
    <col min="1" max="1" width="13.75" style="80" customWidth="1"/>
    <col min="2" max="5" width="12.5" style="80" customWidth="1"/>
    <col min="6" max="12" width="13.125" style="80" customWidth="1"/>
    <col min="13" max="16384" width="9" style="80"/>
  </cols>
  <sheetData>
    <row r="1" spans="1:12" s="1" customFormat="1" ht="17.25" x14ac:dyDescent="0.15">
      <c r="A1" s="1" t="s">
        <v>306</v>
      </c>
    </row>
    <row r="2" spans="1:12" s="1" customFormat="1" ht="17.25" x14ac:dyDescent="0.15">
      <c r="D2" s="92"/>
      <c r="E2" s="92"/>
      <c r="G2" s="27"/>
      <c r="H2" s="27"/>
      <c r="I2" s="27"/>
      <c r="J2" s="27"/>
      <c r="K2" s="27"/>
      <c r="L2" s="21"/>
    </row>
    <row r="3" spans="1:12" s="1" customFormat="1" ht="52.5" customHeight="1" x14ac:dyDescent="0.15">
      <c r="A3" s="3" t="s">
        <v>282</v>
      </c>
      <c r="B3" s="26" t="s">
        <v>283</v>
      </c>
      <c r="C3" s="44"/>
      <c r="D3" s="26" t="s">
        <v>297</v>
      </c>
      <c r="E3" s="44"/>
    </row>
    <row r="4" spans="1:12" s="1" customFormat="1" ht="52.5" customHeight="1" x14ac:dyDescent="0.15">
      <c r="A4" s="8"/>
      <c r="B4" s="12" t="s">
        <v>307</v>
      </c>
      <c r="C4" s="12" t="s">
        <v>308</v>
      </c>
      <c r="D4" s="12" t="s">
        <v>307</v>
      </c>
      <c r="E4" s="12" t="s">
        <v>308</v>
      </c>
    </row>
    <row r="5" spans="1:12" s="1" customFormat="1" ht="30" customHeight="1" x14ac:dyDescent="0.15">
      <c r="A5" s="13" t="s">
        <v>291</v>
      </c>
      <c r="B5" s="14">
        <v>1902</v>
      </c>
      <c r="C5" s="14">
        <v>13655</v>
      </c>
      <c r="D5" s="14">
        <v>854</v>
      </c>
      <c r="E5" s="14">
        <v>5569</v>
      </c>
    </row>
    <row r="6" spans="1:12" s="1" customFormat="1" ht="30" customHeight="1" x14ac:dyDescent="0.15">
      <c r="A6" s="13" t="s">
        <v>292</v>
      </c>
      <c r="B6" s="14">
        <v>1002</v>
      </c>
      <c r="C6" s="14">
        <v>4942</v>
      </c>
      <c r="D6" s="14">
        <v>356</v>
      </c>
      <c r="E6" s="14">
        <v>1988</v>
      </c>
    </row>
    <row r="7" spans="1:12" s="1" customFormat="1" ht="30" customHeight="1" x14ac:dyDescent="0.15">
      <c r="A7" s="13" t="s">
        <v>293</v>
      </c>
      <c r="B7" s="14">
        <v>1877</v>
      </c>
      <c r="C7" s="14">
        <v>9549</v>
      </c>
      <c r="D7" s="14">
        <v>293</v>
      </c>
      <c r="E7" s="14">
        <v>1501</v>
      </c>
    </row>
    <row r="8" spans="1:12" s="1" customFormat="1" ht="30" customHeight="1" x14ac:dyDescent="0.15">
      <c r="A8" s="13" t="s">
        <v>294</v>
      </c>
      <c r="B8" s="14">
        <v>3132</v>
      </c>
      <c r="C8" s="14">
        <v>18374</v>
      </c>
      <c r="D8" s="14">
        <v>482</v>
      </c>
      <c r="E8" s="14">
        <v>3291</v>
      </c>
    </row>
    <row r="9" spans="1:12" s="1" customFormat="1" ht="26.25" customHeight="1" x14ac:dyDescent="0.15">
      <c r="A9" s="27"/>
      <c r="B9" s="100"/>
      <c r="C9" s="100"/>
      <c r="D9" s="104" t="s">
        <v>309</v>
      </c>
      <c r="E9" s="104"/>
    </row>
    <row r="10" spans="1:12" s="1" customFormat="1" ht="30" customHeight="1" x14ac:dyDescent="0.15">
      <c r="A10" s="27"/>
      <c r="B10" s="100"/>
      <c r="C10" s="100"/>
    </row>
  </sheetData>
  <mergeCells count="4">
    <mergeCell ref="A3:A4"/>
    <mergeCell ref="B3:C3"/>
    <mergeCell ref="D3:E3"/>
    <mergeCell ref="D9:E9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zoomScaleNormal="100" workbookViewId="0">
      <selection activeCell="D5" sqref="D5"/>
    </sheetView>
  </sheetViews>
  <sheetFormatPr defaultRowHeight="13.5" x14ac:dyDescent="0.15"/>
  <cols>
    <col min="1" max="1" width="13.75" style="80" customWidth="1"/>
    <col min="2" max="5" width="12.5" style="80" customWidth="1"/>
    <col min="6" max="12" width="13.125" style="80" customWidth="1"/>
    <col min="13" max="16384" width="9" style="80"/>
  </cols>
  <sheetData>
    <row r="1" spans="1:12" s="1" customFormat="1" ht="17.25" x14ac:dyDescent="0.15">
      <c r="A1" s="1" t="s">
        <v>310</v>
      </c>
    </row>
    <row r="2" spans="1:12" s="1" customFormat="1" ht="17.25" x14ac:dyDescent="0.15">
      <c r="D2" s="92"/>
      <c r="E2" s="92"/>
      <c r="G2" s="27"/>
      <c r="H2" s="27"/>
      <c r="I2" s="27"/>
      <c r="J2" s="27"/>
      <c r="K2" s="27"/>
      <c r="L2" s="21"/>
    </row>
    <row r="3" spans="1:12" s="1" customFormat="1" ht="52.5" customHeight="1" x14ac:dyDescent="0.15">
      <c r="A3" s="3" t="s">
        <v>282</v>
      </c>
      <c r="B3" s="26" t="s">
        <v>283</v>
      </c>
      <c r="C3" s="44"/>
      <c r="D3" s="26" t="s">
        <v>311</v>
      </c>
      <c r="E3" s="44"/>
    </row>
    <row r="4" spans="1:12" s="1" customFormat="1" ht="52.5" customHeight="1" x14ac:dyDescent="0.15">
      <c r="A4" s="8"/>
      <c r="B4" s="12" t="s">
        <v>307</v>
      </c>
      <c r="C4" s="12" t="s">
        <v>308</v>
      </c>
      <c r="D4" s="12" t="s">
        <v>307</v>
      </c>
      <c r="E4" s="12" t="s">
        <v>308</v>
      </c>
    </row>
    <row r="5" spans="1:12" s="1" customFormat="1" ht="30" customHeight="1" x14ac:dyDescent="0.15">
      <c r="A5" s="13" t="s">
        <v>300</v>
      </c>
      <c r="B5" s="82">
        <v>919</v>
      </c>
      <c r="C5" s="82">
        <v>71013</v>
      </c>
      <c r="D5" s="82">
        <v>681</v>
      </c>
      <c r="E5" s="82">
        <v>80648</v>
      </c>
    </row>
    <row r="6" spans="1:12" s="1" customFormat="1" ht="30" customHeight="1" x14ac:dyDescent="0.15">
      <c r="A6" s="13" t="s">
        <v>301</v>
      </c>
      <c r="B6" s="82">
        <v>880</v>
      </c>
      <c r="C6" s="82">
        <v>65315</v>
      </c>
      <c r="D6" s="82">
        <v>630</v>
      </c>
      <c r="E6" s="82">
        <v>71899</v>
      </c>
    </row>
    <row r="7" spans="1:12" s="1" customFormat="1" ht="30" customHeight="1" x14ac:dyDescent="0.15">
      <c r="A7" s="13" t="s">
        <v>302</v>
      </c>
      <c r="B7" s="82">
        <v>856</v>
      </c>
      <c r="C7" s="82">
        <v>64190</v>
      </c>
      <c r="D7" s="82">
        <v>648</v>
      </c>
      <c r="E7" s="82">
        <v>72381</v>
      </c>
    </row>
    <row r="8" spans="1:12" s="1" customFormat="1" ht="30" customHeight="1" x14ac:dyDescent="0.15">
      <c r="A8" s="13" t="s">
        <v>11</v>
      </c>
      <c r="B8" s="82">
        <v>807</v>
      </c>
      <c r="C8" s="82">
        <v>60234</v>
      </c>
      <c r="D8" s="82">
        <v>638</v>
      </c>
      <c r="E8" s="82">
        <v>69001</v>
      </c>
    </row>
    <row r="9" spans="1:12" s="1" customFormat="1" ht="30" customHeight="1" x14ac:dyDescent="0.15">
      <c r="A9" s="13" t="s">
        <v>13</v>
      </c>
      <c r="B9" s="82">
        <v>910</v>
      </c>
      <c r="C9" s="82">
        <v>62583</v>
      </c>
      <c r="D9" s="82">
        <v>1112</v>
      </c>
      <c r="E9" s="82">
        <v>76344</v>
      </c>
    </row>
    <row r="10" spans="1:12" s="1" customFormat="1" ht="30" customHeight="1" x14ac:dyDescent="0.15">
      <c r="A10" s="13" t="s">
        <v>14</v>
      </c>
      <c r="B10" s="82">
        <v>1188</v>
      </c>
      <c r="C10" s="82">
        <v>73182</v>
      </c>
      <c r="D10" s="82">
        <v>847</v>
      </c>
      <c r="E10" s="82">
        <v>87696</v>
      </c>
    </row>
    <row r="11" spans="1:12" s="1" customFormat="1" ht="30" customHeight="1" x14ac:dyDescent="0.15">
      <c r="A11" s="13" t="s">
        <v>15</v>
      </c>
      <c r="B11" s="82">
        <v>1053</v>
      </c>
      <c r="C11" s="82">
        <v>73271</v>
      </c>
      <c r="D11" s="82">
        <v>845</v>
      </c>
      <c r="E11" s="82">
        <v>74260</v>
      </c>
    </row>
    <row r="12" spans="1:12" s="1" customFormat="1" ht="30" customHeight="1" x14ac:dyDescent="0.15">
      <c r="A12" s="13" t="s">
        <v>16</v>
      </c>
      <c r="B12" s="82">
        <v>1013</v>
      </c>
      <c r="C12" s="82">
        <v>71503</v>
      </c>
      <c r="D12" s="82">
        <v>884</v>
      </c>
      <c r="E12" s="82">
        <v>78928</v>
      </c>
    </row>
    <row r="13" spans="1:12" s="1" customFormat="1" ht="30" customHeight="1" x14ac:dyDescent="0.15">
      <c r="A13" s="13" t="s">
        <v>17</v>
      </c>
      <c r="B13" s="82">
        <v>1067</v>
      </c>
      <c r="C13" s="82">
        <v>72108</v>
      </c>
      <c r="D13" s="82">
        <v>1018</v>
      </c>
      <c r="E13" s="82">
        <v>77176</v>
      </c>
    </row>
    <row r="14" spans="1:12" s="1" customFormat="1" ht="30" customHeight="1" x14ac:dyDescent="0.15">
      <c r="A14" s="13" t="s">
        <v>18</v>
      </c>
      <c r="B14" s="82">
        <v>1149</v>
      </c>
      <c r="C14" s="82">
        <v>69732</v>
      </c>
      <c r="D14" s="82">
        <v>754</v>
      </c>
      <c r="E14" s="82">
        <v>58495</v>
      </c>
    </row>
    <row r="15" spans="1:12" s="1" customFormat="1" ht="30" customHeight="1" x14ac:dyDescent="0.15">
      <c r="A15" s="13" t="s">
        <v>19</v>
      </c>
      <c r="B15" s="82">
        <v>633</v>
      </c>
      <c r="C15" s="82">
        <v>20617</v>
      </c>
      <c r="D15" s="82">
        <v>229</v>
      </c>
      <c r="E15" s="82">
        <v>19921</v>
      </c>
    </row>
    <row r="16" spans="1:12" s="1" customFormat="1" ht="30" customHeight="1" x14ac:dyDescent="0.15">
      <c r="A16" s="13" t="s">
        <v>20</v>
      </c>
      <c r="B16" s="82">
        <v>587</v>
      </c>
      <c r="C16" s="82">
        <v>16745</v>
      </c>
      <c r="D16" s="82">
        <v>429</v>
      </c>
      <c r="E16" s="82">
        <v>23048</v>
      </c>
    </row>
    <row r="17" spans="1:5" s="1" customFormat="1" ht="30" customHeight="1" x14ac:dyDescent="0.15">
      <c r="A17" s="13" t="s">
        <v>21</v>
      </c>
      <c r="B17" s="82">
        <v>820</v>
      </c>
      <c r="C17" s="82">
        <v>28999</v>
      </c>
      <c r="D17" s="82">
        <v>604</v>
      </c>
      <c r="E17" s="82">
        <v>32391</v>
      </c>
    </row>
    <row r="18" spans="1:5" s="1" customFormat="1" ht="30" customHeight="1" x14ac:dyDescent="0.15">
      <c r="A18" s="100"/>
      <c r="B18" s="100"/>
      <c r="C18" s="100"/>
      <c r="D18" s="55"/>
      <c r="E18" s="55" t="s">
        <v>312</v>
      </c>
    </row>
  </sheetData>
  <mergeCells count="3">
    <mergeCell ref="A3:A4"/>
    <mergeCell ref="B3:C3"/>
    <mergeCell ref="D3:E3"/>
  </mergeCells>
  <phoneticPr fontId="3"/>
  <pageMargins left="0.7" right="0.7" top="0.75" bottom="0.75" header="0.3" footer="0.3"/>
  <headerFooter alignWithMargins="0">
    <oddFooter>&amp;C&amp;A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Normal="100" workbookViewId="0">
      <selection activeCell="D5" sqref="D5"/>
    </sheetView>
  </sheetViews>
  <sheetFormatPr defaultRowHeight="13.5" x14ac:dyDescent="0.15"/>
  <cols>
    <col min="1" max="1" width="13.75" style="56" customWidth="1"/>
    <col min="2" max="5" width="12.5" style="56" customWidth="1"/>
    <col min="6" max="12" width="13.125" style="56" customWidth="1"/>
    <col min="13" max="16384" width="9" style="56"/>
  </cols>
  <sheetData>
    <row r="1" spans="1:12" s="1" customFormat="1" ht="17.25" x14ac:dyDescent="0.15">
      <c r="A1" s="1" t="s">
        <v>313</v>
      </c>
    </row>
    <row r="2" spans="1:12" s="1" customFormat="1" ht="17.25" x14ac:dyDescent="0.15">
      <c r="D2" s="92"/>
      <c r="E2" s="92"/>
      <c r="G2" s="27"/>
      <c r="H2" s="27"/>
      <c r="I2" s="27"/>
      <c r="J2" s="27"/>
      <c r="K2" s="27"/>
      <c r="L2" s="21"/>
    </row>
    <row r="3" spans="1:12" s="1" customFormat="1" ht="52.5" customHeight="1" x14ac:dyDescent="0.15">
      <c r="A3" s="3" t="s">
        <v>282</v>
      </c>
      <c r="B3" s="26" t="s">
        <v>283</v>
      </c>
      <c r="C3" s="44"/>
      <c r="D3" s="26" t="s">
        <v>297</v>
      </c>
      <c r="E3" s="44"/>
    </row>
    <row r="4" spans="1:12" s="1" customFormat="1" ht="52.5" customHeight="1" x14ac:dyDescent="0.15">
      <c r="A4" s="8"/>
      <c r="B4" s="12" t="s">
        <v>307</v>
      </c>
      <c r="C4" s="12" t="s">
        <v>308</v>
      </c>
      <c r="D4" s="12" t="s">
        <v>307</v>
      </c>
      <c r="E4" s="12" t="s">
        <v>308</v>
      </c>
    </row>
    <row r="5" spans="1:12" s="1" customFormat="1" ht="30" customHeight="1" x14ac:dyDescent="0.15">
      <c r="A5" s="13" t="s">
        <v>11</v>
      </c>
      <c r="B5" s="14">
        <v>1691</v>
      </c>
      <c r="C5" s="14">
        <v>20825</v>
      </c>
      <c r="D5" s="14">
        <v>893</v>
      </c>
      <c r="E5" s="14">
        <v>7081</v>
      </c>
    </row>
    <row r="6" spans="1:12" s="1" customFormat="1" ht="30" customHeight="1" x14ac:dyDescent="0.15">
      <c r="A6" s="13" t="s">
        <v>13</v>
      </c>
      <c r="B6" s="14">
        <v>1636</v>
      </c>
      <c r="C6" s="14">
        <v>21082</v>
      </c>
      <c r="D6" s="14">
        <v>565</v>
      </c>
      <c r="E6" s="14">
        <v>5628</v>
      </c>
    </row>
    <row r="7" spans="1:12" s="1" customFormat="1" ht="30" customHeight="1" x14ac:dyDescent="0.15">
      <c r="A7" s="13" t="s">
        <v>14</v>
      </c>
      <c r="B7" s="14">
        <v>1833</v>
      </c>
      <c r="C7" s="14">
        <v>23803</v>
      </c>
      <c r="D7" s="14">
        <v>386</v>
      </c>
      <c r="E7" s="14">
        <v>12900</v>
      </c>
    </row>
    <row r="8" spans="1:12" s="1" customFormat="1" ht="30" customHeight="1" x14ac:dyDescent="0.15">
      <c r="A8" s="13" t="s">
        <v>15</v>
      </c>
      <c r="B8" s="14">
        <v>1529</v>
      </c>
      <c r="C8" s="14">
        <v>21207</v>
      </c>
      <c r="D8" s="14">
        <v>463</v>
      </c>
      <c r="E8" s="14">
        <v>8266</v>
      </c>
    </row>
    <row r="9" spans="1:12" s="1" customFormat="1" ht="30" customHeight="1" x14ac:dyDescent="0.15">
      <c r="A9" s="13" t="s">
        <v>16</v>
      </c>
      <c r="B9" s="14">
        <v>1566</v>
      </c>
      <c r="C9" s="14">
        <v>16597</v>
      </c>
      <c r="D9" s="14">
        <v>359</v>
      </c>
      <c r="E9" s="14">
        <v>7319</v>
      </c>
    </row>
    <row r="10" spans="1:12" s="1" customFormat="1" ht="30" customHeight="1" x14ac:dyDescent="0.15">
      <c r="A10" s="13" t="s">
        <v>17</v>
      </c>
      <c r="B10" s="14">
        <v>1656</v>
      </c>
      <c r="C10" s="14">
        <v>17367</v>
      </c>
      <c r="D10" s="14">
        <v>321</v>
      </c>
      <c r="E10" s="14">
        <v>7964</v>
      </c>
    </row>
    <row r="11" spans="1:12" s="1" customFormat="1" ht="30" customHeight="1" x14ac:dyDescent="0.15">
      <c r="A11" s="13" t="s">
        <v>18</v>
      </c>
      <c r="B11" s="14">
        <v>1622</v>
      </c>
      <c r="C11" s="14">
        <v>17771</v>
      </c>
      <c r="D11" s="14">
        <v>399</v>
      </c>
      <c r="E11" s="14">
        <v>7288</v>
      </c>
    </row>
    <row r="12" spans="1:12" s="1" customFormat="1" ht="30" customHeight="1" x14ac:dyDescent="0.15">
      <c r="A12" s="13" t="s">
        <v>19</v>
      </c>
      <c r="B12" s="14">
        <v>1047</v>
      </c>
      <c r="C12" s="14">
        <v>9302</v>
      </c>
      <c r="D12" s="14">
        <v>225</v>
      </c>
      <c r="E12" s="14">
        <v>3543</v>
      </c>
    </row>
    <row r="13" spans="1:12" s="1" customFormat="1" ht="30" customHeight="1" x14ac:dyDescent="0.15">
      <c r="A13" s="13" t="s">
        <v>20</v>
      </c>
      <c r="B13" s="14">
        <v>1001</v>
      </c>
      <c r="C13" s="14">
        <v>8953</v>
      </c>
      <c r="D13" s="14">
        <v>321</v>
      </c>
      <c r="E13" s="14">
        <v>4377</v>
      </c>
    </row>
    <row r="14" spans="1:12" s="1" customFormat="1" ht="30" customHeight="1" x14ac:dyDescent="0.15">
      <c r="A14" s="13" t="s">
        <v>21</v>
      </c>
      <c r="B14" s="14">
        <v>1312</v>
      </c>
      <c r="C14" s="14">
        <v>11431</v>
      </c>
      <c r="D14" s="14">
        <v>429</v>
      </c>
      <c r="E14" s="14">
        <v>4596</v>
      </c>
    </row>
    <row r="15" spans="1:12" s="1" customFormat="1" ht="37.5" customHeight="1" x14ac:dyDescent="0.15">
      <c r="A15" s="105" t="s">
        <v>314</v>
      </c>
      <c r="B15" s="106"/>
      <c r="C15" s="106"/>
      <c r="D15" s="55"/>
      <c r="E15" s="55" t="s">
        <v>315</v>
      </c>
    </row>
  </sheetData>
  <mergeCells count="4">
    <mergeCell ref="A3:A4"/>
    <mergeCell ref="B3:C3"/>
    <mergeCell ref="D3:E3"/>
    <mergeCell ref="A15:C15"/>
  </mergeCells>
  <phoneticPr fontId="3"/>
  <pageMargins left="0.7" right="0.7" top="0.75" bottom="0.75" header="0.3" footer="0.3"/>
  <headerFooter alignWithMargins="0">
    <oddFooter>&amp;C&amp;A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opLeftCell="A4" zoomScaleNormal="100" workbookViewId="0">
      <selection activeCell="D5" sqref="D5"/>
    </sheetView>
  </sheetViews>
  <sheetFormatPr defaultRowHeight="13.5" x14ac:dyDescent="0.15"/>
  <cols>
    <col min="1" max="1" width="13.75" style="80" customWidth="1"/>
    <col min="2" max="4" width="12.5" style="80" customWidth="1"/>
    <col min="5" max="11" width="13.125" style="80" customWidth="1"/>
    <col min="12" max="16384" width="9" style="80"/>
  </cols>
  <sheetData>
    <row r="1" spans="1:11" s="1" customFormat="1" ht="17.25" x14ac:dyDescent="0.15">
      <c r="A1" s="1" t="s">
        <v>316</v>
      </c>
    </row>
    <row r="2" spans="1:11" s="1" customFormat="1" ht="17.25" x14ac:dyDescent="0.15">
      <c r="D2" s="92" t="s">
        <v>317</v>
      </c>
      <c r="F2" s="27"/>
      <c r="G2" s="27"/>
      <c r="H2" s="27"/>
      <c r="I2" s="27"/>
      <c r="J2" s="27"/>
      <c r="K2" s="21"/>
    </row>
    <row r="3" spans="1:11" s="1" customFormat="1" ht="52.5" customHeight="1" x14ac:dyDescent="0.15">
      <c r="A3" s="13" t="s">
        <v>282</v>
      </c>
      <c r="B3" s="12" t="s">
        <v>234</v>
      </c>
      <c r="C3" s="12" t="s">
        <v>318</v>
      </c>
      <c r="D3" s="12" t="s">
        <v>319</v>
      </c>
    </row>
    <row r="4" spans="1:11" s="1" customFormat="1" ht="30" customHeight="1" x14ac:dyDescent="0.15">
      <c r="A4" s="13" t="s">
        <v>11</v>
      </c>
      <c r="B4" s="14">
        <f t="shared" ref="B4:B10" si="0">SUM(C4:D4)</f>
        <v>17811</v>
      </c>
      <c r="C4" s="14">
        <v>13591</v>
      </c>
      <c r="D4" s="14">
        <v>4220</v>
      </c>
    </row>
    <row r="5" spans="1:11" s="1" customFormat="1" ht="30" customHeight="1" x14ac:dyDescent="0.15">
      <c r="A5" s="13" t="s">
        <v>13</v>
      </c>
      <c r="B5" s="14">
        <f t="shared" si="0"/>
        <v>16901</v>
      </c>
      <c r="C5" s="14">
        <v>13271</v>
      </c>
      <c r="D5" s="14">
        <v>3630</v>
      </c>
    </row>
    <row r="6" spans="1:11" s="1" customFormat="1" ht="30" customHeight="1" x14ac:dyDescent="0.15">
      <c r="A6" s="13" t="s">
        <v>14</v>
      </c>
      <c r="B6" s="14">
        <f t="shared" si="0"/>
        <v>18854</v>
      </c>
      <c r="C6" s="14">
        <v>15927</v>
      </c>
      <c r="D6" s="14">
        <v>2927</v>
      </c>
    </row>
    <row r="7" spans="1:11" s="1" customFormat="1" ht="30" customHeight="1" x14ac:dyDescent="0.15">
      <c r="A7" s="13" t="s">
        <v>15</v>
      </c>
      <c r="B7" s="14">
        <f t="shared" si="0"/>
        <v>22931</v>
      </c>
      <c r="C7" s="14">
        <v>18343</v>
      </c>
      <c r="D7" s="14">
        <v>4588</v>
      </c>
    </row>
    <row r="8" spans="1:11" s="1" customFormat="1" ht="30" customHeight="1" x14ac:dyDescent="0.15">
      <c r="A8" s="13" t="s">
        <v>16</v>
      </c>
      <c r="B8" s="14">
        <f t="shared" si="0"/>
        <v>9491</v>
      </c>
      <c r="C8" s="14">
        <v>7319</v>
      </c>
      <c r="D8" s="14">
        <v>2172</v>
      </c>
    </row>
    <row r="9" spans="1:11" s="1" customFormat="1" ht="30" customHeight="1" x14ac:dyDescent="0.15">
      <c r="A9" s="13" t="s">
        <v>17</v>
      </c>
      <c r="B9" s="14">
        <f t="shared" si="0"/>
        <v>12000</v>
      </c>
      <c r="C9" s="14">
        <v>9543</v>
      </c>
      <c r="D9" s="14">
        <v>2457</v>
      </c>
    </row>
    <row r="10" spans="1:11" s="1" customFormat="1" ht="30" customHeight="1" x14ac:dyDescent="0.15">
      <c r="A10" s="13" t="s">
        <v>18</v>
      </c>
      <c r="B10" s="14">
        <f t="shared" si="0"/>
        <v>12833</v>
      </c>
      <c r="C10" s="14">
        <v>10523</v>
      </c>
      <c r="D10" s="14">
        <v>2310</v>
      </c>
    </row>
    <row r="11" spans="1:11" s="1" customFormat="1" ht="30" customHeight="1" x14ac:dyDescent="0.15">
      <c r="A11" s="13" t="s">
        <v>19</v>
      </c>
      <c r="B11" s="14">
        <f>SUM(C11:D11)</f>
        <v>8380</v>
      </c>
      <c r="C11" s="14">
        <v>6998</v>
      </c>
      <c r="D11" s="14">
        <v>1382</v>
      </c>
    </row>
    <row r="12" spans="1:11" s="1" customFormat="1" ht="30" customHeight="1" x14ac:dyDescent="0.15">
      <c r="A12" s="13" t="s">
        <v>20</v>
      </c>
      <c r="B12" s="14">
        <f>SUM(C12:D12)</f>
        <v>8688</v>
      </c>
      <c r="C12" s="14">
        <v>6792</v>
      </c>
      <c r="D12" s="14">
        <v>1896</v>
      </c>
    </row>
    <row r="13" spans="1:11" s="1" customFormat="1" ht="30" customHeight="1" x14ac:dyDescent="0.15">
      <c r="A13" s="13" t="s">
        <v>21</v>
      </c>
      <c r="B13" s="14">
        <f>SUM(C13:D13)</f>
        <v>15710</v>
      </c>
      <c r="C13" s="14">
        <v>13818</v>
      </c>
      <c r="D13" s="14">
        <v>1892</v>
      </c>
    </row>
    <row r="14" spans="1:11" s="1" customFormat="1" ht="30" customHeight="1" x14ac:dyDescent="0.15">
      <c r="A14" s="107"/>
      <c r="B14" s="107"/>
      <c r="C14" s="107"/>
      <c r="D14" s="19" t="s">
        <v>320</v>
      </c>
    </row>
  </sheetData>
  <phoneticPr fontId="3"/>
  <pageMargins left="0.7" right="0.7" top="0.75" bottom="0.75" header="0.3" footer="0.3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="70" zoomScaleNormal="70" workbookViewId="0">
      <selection activeCell="D5" sqref="D5"/>
    </sheetView>
  </sheetViews>
  <sheetFormatPr defaultRowHeight="17.25" x14ac:dyDescent="0.15"/>
  <cols>
    <col min="1" max="1" width="15" style="1" customWidth="1"/>
    <col min="2" max="4" width="10.625" style="1" customWidth="1"/>
    <col min="5" max="13" width="9.375" style="1" customWidth="1"/>
    <col min="14" max="16384" width="9" style="1"/>
  </cols>
  <sheetData>
    <row r="1" spans="1:13" x14ac:dyDescent="0.15">
      <c r="A1" s="1" t="s">
        <v>38</v>
      </c>
    </row>
    <row r="2" spans="1:13" x14ac:dyDescent="0.15">
      <c r="C2" s="2"/>
      <c r="D2" s="20"/>
      <c r="E2" s="20"/>
      <c r="F2" s="20"/>
      <c r="G2" s="20"/>
      <c r="H2" s="20"/>
      <c r="I2" s="20"/>
      <c r="J2" s="20"/>
      <c r="K2" s="20"/>
      <c r="L2" s="20"/>
      <c r="M2" s="2" t="s">
        <v>39</v>
      </c>
    </row>
    <row r="3" spans="1:13" ht="45" customHeight="1" x14ac:dyDescent="0.15">
      <c r="A3" s="23" t="s">
        <v>2</v>
      </c>
      <c r="B3" s="23" t="s">
        <v>40</v>
      </c>
      <c r="C3" s="23"/>
      <c r="D3" s="23"/>
      <c r="E3" s="23" t="s">
        <v>41</v>
      </c>
      <c r="F3" s="23"/>
      <c r="G3" s="23"/>
      <c r="H3" s="23" t="s">
        <v>42</v>
      </c>
      <c r="I3" s="23"/>
      <c r="J3" s="23"/>
      <c r="K3" s="23" t="s">
        <v>43</v>
      </c>
      <c r="L3" s="23"/>
      <c r="M3" s="23"/>
    </row>
    <row r="4" spans="1:13" ht="45" customHeight="1" x14ac:dyDescent="0.15">
      <c r="A4" s="30"/>
      <c r="B4" s="13" t="s">
        <v>8</v>
      </c>
      <c r="C4" s="13" t="s">
        <v>9</v>
      </c>
      <c r="D4" s="12" t="s">
        <v>10</v>
      </c>
      <c r="E4" s="13" t="s">
        <v>8</v>
      </c>
      <c r="F4" s="13" t="s">
        <v>9</v>
      </c>
      <c r="G4" s="12" t="s">
        <v>10</v>
      </c>
      <c r="H4" s="13" t="s">
        <v>8</v>
      </c>
      <c r="I4" s="13" t="s">
        <v>9</v>
      </c>
      <c r="J4" s="12" t="s">
        <v>10</v>
      </c>
      <c r="K4" s="13" t="s">
        <v>8</v>
      </c>
      <c r="L4" s="13" t="s">
        <v>9</v>
      </c>
      <c r="M4" s="12" t="s">
        <v>10</v>
      </c>
    </row>
    <row r="5" spans="1:13" ht="30" customHeight="1" x14ac:dyDescent="0.15">
      <c r="A5" s="13" t="s">
        <v>11</v>
      </c>
      <c r="B5" s="35">
        <f t="shared" ref="B5:B14" si="0">SUM(C5:D5)</f>
        <v>2707</v>
      </c>
      <c r="C5" s="14">
        <f t="shared" ref="C5:D14" si="1">F5+I5+L5+C18+F18+I18</f>
        <v>1396</v>
      </c>
      <c r="D5" s="14">
        <f t="shared" si="1"/>
        <v>1311</v>
      </c>
      <c r="E5" s="14">
        <f t="shared" ref="E5:E14" si="2">SUM(F5:G5)</f>
        <v>437</v>
      </c>
      <c r="F5" s="14">
        <v>228</v>
      </c>
      <c r="G5" s="14">
        <v>209</v>
      </c>
      <c r="H5" s="14">
        <f t="shared" ref="H5:H14" si="3">SUM(I5:J5)</f>
        <v>456</v>
      </c>
      <c r="I5" s="14">
        <v>238</v>
      </c>
      <c r="J5" s="14">
        <v>218</v>
      </c>
      <c r="K5" s="14">
        <f t="shared" ref="K5:K14" si="4">SUM(L5:M5)</f>
        <v>407</v>
      </c>
      <c r="L5" s="14">
        <v>206</v>
      </c>
      <c r="M5" s="14">
        <v>201</v>
      </c>
    </row>
    <row r="6" spans="1:13" ht="30" customHeight="1" x14ac:dyDescent="0.15">
      <c r="A6" s="13" t="s">
        <v>13</v>
      </c>
      <c r="B6" s="35">
        <f t="shared" si="0"/>
        <v>2661</v>
      </c>
      <c r="C6" s="14">
        <f t="shared" si="1"/>
        <v>1378</v>
      </c>
      <c r="D6" s="14">
        <f t="shared" si="1"/>
        <v>1283</v>
      </c>
      <c r="E6" s="14">
        <f t="shared" si="2"/>
        <v>440</v>
      </c>
      <c r="F6" s="14">
        <v>239</v>
      </c>
      <c r="G6" s="14">
        <v>201</v>
      </c>
      <c r="H6" s="14">
        <f t="shared" si="3"/>
        <v>437</v>
      </c>
      <c r="I6" s="14">
        <v>229</v>
      </c>
      <c r="J6" s="14">
        <v>208</v>
      </c>
      <c r="K6" s="14">
        <f t="shared" si="4"/>
        <v>455</v>
      </c>
      <c r="L6" s="14">
        <v>238</v>
      </c>
      <c r="M6" s="14">
        <v>217</v>
      </c>
    </row>
    <row r="7" spans="1:13" ht="30" customHeight="1" x14ac:dyDescent="0.15">
      <c r="A7" s="13" t="s">
        <v>14</v>
      </c>
      <c r="B7" s="35">
        <f t="shared" si="0"/>
        <v>2648</v>
      </c>
      <c r="C7" s="14">
        <f t="shared" si="1"/>
        <v>1363</v>
      </c>
      <c r="D7" s="14">
        <f t="shared" si="1"/>
        <v>1285</v>
      </c>
      <c r="E7" s="14">
        <f t="shared" si="2"/>
        <v>436</v>
      </c>
      <c r="F7" s="14">
        <v>209</v>
      </c>
      <c r="G7" s="14">
        <v>227</v>
      </c>
      <c r="H7" s="14">
        <f t="shared" si="3"/>
        <v>435</v>
      </c>
      <c r="I7" s="14">
        <v>235</v>
      </c>
      <c r="J7" s="14">
        <v>200</v>
      </c>
      <c r="K7" s="14">
        <f t="shared" si="4"/>
        <v>438</v>
      </c>
      <c r="L7" s="14">
        <v>232</v>
      </c>
      <c r="M7" s="14">
        <v>206</v>
      </c>
    </row>
    <row r="8" spans="1:13" ht="30" customHeight="1" x14ac:dyDescent="0.15">
      <c r="A8" s="13" t="s">
        <v>15</v>
      </c>
      <c r="B8" s="35">
        <f t="shared" si="0"/>
        <v>2578</v>
      </c>
      <c r="C8" s="14">
        <f t="shared" si="1"/>
        <v>1336</v>
      </c>
      <c r="D8" s="14">
        <f t="shared" si="1"/>
        <v>1242</v>
      </c>
      <c r="E8" s="14">
        <f t="shared" si="2"/>
        <v>409</v>
      </c>
      <c r="F8" s="14">
        <v>201</v>
      </c>
      <c r="G8" s="14">
        <v>208</v>
      </c>
      <c r="H8" s="14">
        <f t="shared" si="3"/>
        <v>430</v>
      </c>
      <c r="I8" s="14">
        <v>210</v>
      </c>
      <c r="J8" s="14">
        <v>220</v>
      </c>
      <c r="K8" s="14">
        <f t="shared" si="4"/>
        <v>434</v>
      </c>
      <c r="L8" s="14">
        <v>236</v>
      </c>
      <c r="M8" s="14">
        <v>198</v>
      </c>
    </row>
    <row r="9" spans="1:13" ht="30" customHeight="1" x14ac:dyDescent="0.15">
      <c r="A9" s="13" t="s">
        <v>16</v>
      </c>
      <c r="B9" s="35">
        <f t="shared" si="0"/>
        <v>2544</v>
      </c>
      <c r="C9" s="14">
        <f t="shared" si="1"/>
        <v>1334</v>
      </c>
      <c r="D9" s="14">
        <f t="shared" si="1"/>
        <v>1210</v>
      </c>
      <c r="E9" s="14">
        <f t="shared" si="2"/>
        <v>408</v>
      </c>
      <c r="F9" s="14">
        <v>229</v>
      </c>
      <c r="G9" s="14">
        <v>179</v>
      </c>
      <c r="H9" s="14">
        <f t="shared" si="3"/>
        <v>403</v>
      </c>
      <c r="I9" s="14">
        <v>198</v>
      </c>
      <c r="J9" s="14">
        <v>205</v>
      </c>
      <c r="K9" s="14">
        <f t="shared" si="4"/>
        <v>425</v>
      </c>
      <c r="L9" s="14">
        <v>206</v>
      </c>
      <c r="M9" s="14">
        <v>219</v>
      </c>
    </row>
    <row r="10" spans="1:13" ht="30" customHeight="1" x14ac:dyDescent="0.15">
      <c r="A10" s="13" t="s">
        <v>17</v>
      </c>
      <c r="B10" s="35">
        <f t="shared" si="0"/>
        <v>2525</v>
      </c>
      <c r="C10" s="14">
        <f t="shared" si="1"/>
        <v>1298</v>
      </c>
      <c r="D10" s="14">
        <f t="shared" si="1"/>
        <v>1227</v>
      </c>
      <c r="E10" s="14">
        <f t="shared" si="2"/>
        <v>425</v>
      </c>
      <c r="F10" s="14">
        <v>199</v>
      </c>
      <c r="G10" s="14">
        <v>226</v>
      </c>
      <c r="H10" s="14">
        <f t="shared" si="3"/>
        <v>406</v>
      </c>
      <c r="I10" s="14">
        <v>228</v>
      </c>
      <c r="J10" s="14">
        <v>178</v>
      </c>
      <c r="K10" s="14">
        <f t="shared" si="4"/>
        <v>408</v>
      </c>
      <c r="L10" s="14">
        <v>201</v>
      </c>
      <c r="M10" s="14">
        <v>207</v>
      </c>
    </row>
    <row r="11" spans="1:13" ht="30" customHeight="1" x14ac:dyDescent="0.15">
      <c r="A11" s="13" t="s">
        <v>18</v>
      </c>
      <c r="B11" s="35">
        <f t="shared" si="0"/>
        <v>2496</v>
      </c>
      <c r="C11" s="14">
        <f t="shared" si="1"/>
        <v>1267</v>
      </c>
      <c r="D11" s="14">
        <f t="shared" si="1"/>
        <v>1229</v>
      </c>
      <c r="E11" s="14">
        <f t="shared" si="2"/>
        <v>406</v>
      </c>
      <c r="F11" s="14">
        <v>193</v>
      </c>
      <c r="G11" s="14">
        <v>213</v>
      </c>
      <c r="H11" s="14">
        <f t="shared" si="3"/>
        <v>429</v>
      </c>
      <c r="I11" s="14">
        <v>203</v>
      </c>
      <c r="J11" s="14">
        <v>226</v>
      </c>
      <c r="K11" s="14">
        <f t="shared" si="4"/>
        <v>405</v>
      </c>
      <c r="L11" s="14">
        <v>227</v>
      </c>
      <c r="M11" s="14">
        <v>178</v>
      </c>
    </row>
    <row r="12" spans="1:13" ht="30" customHeight="1" x14ac:dyDescent="0.15">
      <c r="A12" s="13" t="s">
        <v>19</v>
      </c>
      <c r="B12" s="35">
        <f t="shared" si="0"/>
        <v>2432</v>
      </c>
      <c r="C12" s="14">
        <f t="shared" si="1"/>
        <v>1222</v>
      </c>
      <c r="D12" s="14">
        <f t="shared" si="1"/>
        <v>1210</v>
      </c>
      <c r="E12" s="14">
        <f t="shared" si="2"/>
        <v>362</v>
      </c>
      <c r="F12" s="14">
        <v>187</v>
      </c>
      <c r="G12" s="14">
        <v>175</v>
      </c>
      <c r="H12" s="14">
        <f t="shared" si="3"/>
        <v>402</v>
      </c>
      <c r="I12" s="14">
        <v>193</v>
      </c>
      <c r="J12" s="14">
        <v>209</v>
      </c>
      <c r="K12" s="14">
        <f t="shared" si="4"/>
        <v>429</v>
      </c>
      <c r="L12" s="14">
        <v>204</v>
      </c>
      <c r="M12" s="14">
        <v>225</v>
      </c>
    </row>
    <row r="13" spans="1:13" ht="30" customHeight="1" x14ac:dyDescent="0.15">
      <c r="A13" s="13" t="s">
        <v>20</v>
      </c>
      <c r="B13" s="35">
        <f t="shared" si="0"/>
        <v>2374</v>
      </c>
      <c r="C13" s="14">
        <f t="shared" si="1"/>
        <v>1213</v>
      </c>
      <c r="D13" s="14">
        <f t="shared" si="1"/>
        <v>1161</v>
      </c>
      <c r="E13" s="14">
        <f t="shared" si="2"/>
        <v>378</v>
      </c>
      <c r="F13" s="14">
        <v>199</v>
      </c>
      <c r="G13" s="14">
        <v>179</v>
      </c>
      <c r="H13" s="14">
        <f t="shared" si="3"/>
        <v>358</v>
      </c>
      <c r="I13" s="14">
        <v>187</v>
      </c>
      <c r="J13" s="14">
        <v>171</v>
      </c>
      <c r="K13" s="14">
        <f t="shared" si="4"/>
        <v>399</v>
      </c>
      <c r="L13" s="14">
        <v>192</v>
      </c>
      <c r="M13" s="14">
        <v>207</v>
      </c>
    </row>
    <row r="14" spans="1:13" ht="30" customHeight="1" x14ac:dyDescent="0.15">
      <c r="A14" s="13" t="s">
        <v>21</v>
      </c>
      <c r="B14" s="35">
        <f t="shared" si="0"/>
        <v>2330</v>
      </c>
      <c r="C14" s="14">
        <f t="shared" si="1"/>
        <v>1185</v>
      </c>
      <c r="D14" s="14">
        <f t="shared" si="1"/>
        <v>1145</v>
      </c>
      <c r="E14" s="14">
        <f t="shared" si="2"/>
        <v>365</v>
      </c>
      <c r="F14" s="14">
        <v>179</v>
      </c>
      <c r="G14" s="14">
        <v>186</v>
      </c>
      <c r="H14" s="14">
        <f t="shared" si="3"/>
        <v>382</v>
      </c>
      <c r="I14" s="14">
        <v>200</v>
      </c>
      <c r="J14" s="14">
        <v>182</v>
      </c>
      <c r="K14" s="14">
        <f t="shared" si="4"/>
        <v>356</v>
      </c>
      <c r="L14" s="14">
        <v>186</v>
      </c>
      <c r="M14" s="14">
        <v>170</v>
      </c>
    </row>
    <row r="15" spans="1:13" ht="15" customHeight="1" x14ac:dyDescent="0.15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ht="45" customHeight="1" x14ac:dyDescent="0.15">
      <c r="A16" s="23" t="s">
        <v>2</v>
      </c>
      <c r="B16" s="23" t="s">
        <v>44</v>
      </c>
      <c r="C16" s="23"/>
      <c r="D16" s="23"/>
      <c r="E16" s="23" t="s">
        <v>45</v>
      </c>
      <c r="F16" s="23"/>
      <c r="G16" s="23"/>
      <c r="H16" s="23" t="s">
        <v>46</v>
      </c>
      <c r="I16" s="23"/>
      <c r="J16" s="23"/>
      <c r="K16" s="31"/>
      <c r="L16" s="27"/>
      <c r="M16" s="27"/>
    </row>
    <row r="17" spans="1:13" ht="45" customHeight="1" x14ac:dyDescent="0.15">
      <c r="A17" s="30"/>
      <c r="B17" s="13" t="s">
        <v>8</v>
      </c>
      <c r="C17" s="13" t="s">
        <v>9</v>
      </c>
      <c r="D17" s="12" t="s">
        <v>10</v>
      </c>
      <c r="E17" s="13" t="s">
        <v>8</v>
      </c>
      <c r="F17" s="13" t="s">
        <v>9</v>
      </c>
      <c r="G17" s="12" t="s">
        <v>10</v>
      </c>
      <c r="H17" s="13" t="s">
        <v>8</v>
      </c>
      <c r="I17" s="13" t="s">
        <v>9</v>
      </c>
      <c r="J17" s="12" t="s">
        <v>10</v>
      </c>
      <c r="K17" s="31"/>
      <c r="L17" s="27"/>
      <c r="M17" s="27"/>
    </row>
    <row r="18" spans="1:13" ht="30" customHeight="1" x14ac:dyDescent="0.15">
      <c r="A18" s="13" t="s">
        <v>11</v>
      </c>
      <c r="B18" s="14">
        <f t="shared" ref="B18:B27" si="5">SUM(C18:D18)</f>
        <v>464</v>
      </c>
      <c r="C18" s="14">
        <v>223</v>
      </c>
      <c r="D18" s="14">
        <v>241</v>
      </c>
      <c r="E18" s="14">
        <f t="shared" ref="E18:E27" si="6">SUM(F18:G18)</f>
        <v>462</v>
      </c>
      <c r="F18" s="14">
        <v>242</v>
      </c>
      <c r="G18" s="14">
        <v>220</v>
      </c>
      <c r="H18" s="14">
        <f t="shared" ref="H18:H27" si="7">SUM(I18:J18)</f>
        <v>481</v>
      </c>
      <c r="I18" s="14">
        <v>259</v>
      </c>
      <c r="J18" s="14">
        <v>222</v>
      </c>
      <c r="K18" s="27"/>
      <c r="L18" s="27"/>
      <c r="M18" s="27"/>
    </row>
    <row r="19" spans="1:13" ht="30" customHeight="1" x14ac:dyDescent="0.15">
      <c r="A19" s="13" t="s">
        <v>13</v>
      </c>
      <c r="B19" s="14">
        <f t="shared" si="5"/>
        <v>411</v>
      </c>
      <c r="C19" s="14">
        <v>213</v>
      </c>
      <c r="D19" s="14">
        <v>198</v>
      </c>
      <c r="E19" s="14">
        <f t="shared" si="6"/>
        <v>460</v>
      </c>
      <c r="F19" s="14">
        <v>221</v>
      </c>
      <c r="G19" s="14">
        <v>239</v>
      </c>
      <c r="H19" s="14">
        <f t="shared" si="7"/>
        <v>458</v>
      </c>
      <c r="I19" s="14">
        <v>238</v>
      </c>
      <c r="J19" s="14">
        <v>220</v>
      </c>
      <c r="K19" s="31"/>
      <c r="L19" s="27"/>
      <c r="M19" s="27"/>
    </row>
    <row r="20" spans="1:13" ht="30" customHeight="1" x14ac:dyDescent="0.15">
      <c r="A20" s="13" t="s">
        <v>14</v>
      </c>
      <c r="B20" s="14">
        <f t="shared" si="5"/>
        <v>455</v>
      </c>
      <c r="C20" s="14">
        <v>241</v>
      </c>
      <c r="D20" s="14">
        <v>214</v>
      </c>
      <c r="E20" s="14">
        <f t="shared" si="6"/>
        <v>417</v>
      </c>
      <c r="F20" s="14">
        <v>219</v>
      </c>
      <c r="G20" s="14">
        <v>198</v>
      </c>
      <c r="H20" s="14">
        <f t="shared" si="7"/>
        <v>467</v>
      </c>
      <c r="I20" s="14">
        <v>227</v>
      </c>
      <c r="J20" s="14">
        <v>240</v>
      </c>
      <c r="K20" s="31"/>
      <c r="L20" s="27"/>
      <c r="M20" s="27"/>
    </row>
    <row r="21" spans="1:13" ht="30" customHeight="1" x14ac:dyDescent="0.15">
      <c r="A21" s="13" t="s">
        <v>15</v>
      </c>
      <c r="B21" s="14">
        <f t="shared" si="5"/>
        <v>440</v>
      </c>
      <c r="C21" s="14">
        <v>233</v>
      </c>
      <c r="D21" s="14">
        <v>207</v>
      </c>
      <c r="E21" s="14">
        <f t="shared" si="6"/>
        <v>447</v>
      </c>
      <c r="F21" s="14">
        <v>236</v>
      </c>
      <c r="G21" s="14">
        <v>211</v>
      </c>
      <c r="H21" s="14">
        <f t="shared" si="7"/>
        <v>418</v>
      </c>
      <c r="I21" s="14">
        <v>220</v>
      </c>
      <c r="J21" s="14">
        <v>198</v>
      </c>
      <c r="K21" s="31"/>
      <c r="L21" s="27"/>
      <c r="M21" s="27"/>
    </row>
    <row r="22" spans="1:13" ht="30" customHeight="1" x14ac:dyDescent="0.15">
      <c r="A22" s="13" t="s">
        <v>16</v>
      </c>
      <c r="B22" s="14">
        <f t="shared" si="5"/>
        <v>429</v>
      </c>
      <c r="C22" s="14">
        <v>232</v>
      </c>
      <c r="D22" s="14">
        <v>197</v>
      </c>
      <c r="E22" s="14">
        <f t="shared" si="6"/>
        <v>437</v>
      </c>
      <c r="F22" s="14">
        <v>234</v>
      </c>
      <c r="G22" s="14">
        <v>203</v>
      </c>
      <c r="H22" s="14">
        <f t="shared" si="7"/>
        <v>442</v>
      </c>
      <c r="I22" s="14">
        <v>235</v>
      </c>
      <c r="J22" s="14">
        <v>207</v>
      </c>
      <c r="K22" s="31"/>
      <c r="L22" s="27"/>
      <c r="M22" s="27"/>
    </row>
    <row r="23" spans="1:13" ht="30" customHeight="1" x14ac:dyDescent="0.15">
      <c r="A23" s="13" t="s">
        <v>17</v>
      </c>
      <c r="B23" s="14">
        <f t="shared" si="5"/>
        <v>417</v>
      </c>
      <c r="C23" s="14">
        <v>201</v>
      </c>
      <c r="D23" s="14">
        <v>216</v>
      </c>
      <c r="E23" s="14">
        <f t="shared" si="6"/>
        <v>431</v>
      </c>
      <c r="F23" s="14">
        <v>235</v>
      </c>
      <c r="G23" s="14">
        <v>196</v>
      </c>
      <c r="H23" s="14">
        <f t="shared" si="7"/>
        <v>438</v>
      </c>
      <c r="I23" s="14">
        <v>234</v>
      </c>
      <c r="J23" s="14">
        <v>204</v>
      </c>
      <c r="K23" s="31"/>
      <c r="L23" s="27"/>
      <c r="M23" s="27"/>
    </row>
    <row r="24" spans="1:13" ht="30" customHeight="1" x14ac:dyDescent="0.15">
      <c r="A24" s="13" t="s">
        <v>18</v>
      </c>
      <c r="B24" s="14">
        <f t="shared" si="5"/>
        <v>406</v>
      </c>
      <c r="C24" s="14">
        <v>201</v>
      </c>
      <c r="D24" s="14">
        <v>205</v>
      </c>
      <c r="E24" s="14">
        <f t="shared" si="6"/>
        <v>421</v>
      </c>
      <c r="F24" s="14">
        <v>205</v>
      </c>
      <c r="G24" s="14">
        <v>216</v>
      </c>
      <c r="H24" s="14">
        <f t="shared" si="7"/>
        <v>429</v>
      </c>
      <c r="I24" s="14">
        <v>238</v>
      </c>
      <c r="J24" s="14">
        <v>191</v>
      </c>
      <c r="K24" s="31"/>
      <c r="L24" s="27"/>
      <c r="M24" s="27"/>
    </row>
    <row r="25" spans="1:13" ht="30" customHeight="1" x14ac:dyDescent="0.15">
      <c r="A25" s="13" t="s">
        <v>19</v>
      </c>
      <c r="B25" s="14">
        <f t="shared" si="5"/>
        <v>408</v>
      </c>
      <c r="C25" s="14">
        <v>230</v>
      </c>
      <c r="D25" s="14">
        <v>178</v>
      </c>
      <c r="E25" s="14">
        <f t="shared" si="6"/>
        <v>409</v>
      </c>
      <c r="F25" s="14">
        <v>202</v>
      </c>
      <c r="G25" s="14">
        <v>207</v>
      </c>
      <c r="H25" s="14">
        <f t="shared" si="7"/>
        <v>422</v>
      </c>
      <c r="I25" s="14">
        <v>206</v>
      </c>
      <c r="J25" s="14">
        <v>216</v>
      </c>
      <c r="K25" s="31"/>
      <c r="L25" s="27"/>
      <c r="M25" s="27"/>
    </row>
    <row r="26" spans="1:13" ht="30" customHeight="1" x14ac:dyDescent="0.15">
      <c r="A26" s="13" t="s">
        <v>20</v>
      </c>
      <c r="B26" s="14">
        <f t="shared" si="5"/>
        <v>425</v>
      </c>
      <c r="C26" s="14">
        <v>204</v>
      </c>
      <c r="D26" s="14">
        <v>221</v>
      </c>
      <c r="E26" s="14">
        <f t="shared" si="6"/>
        <v>405</v>
      </c>
      <c r="F26" s="14">
        <v>230</v>
      </c>
      <c r="G26" s="14">
        <v>175</v>
      </c>
      <c r="H26" s="14">
        <f t="shared" si="7"/>
        <v>409</v>
      </c>
      <c r="I26" s="14">
        <v>201</v>
      </c>
      <c r="J26" s="14">
        <v>208</v>
      </c>
      <c r="K26" s="27"/>
      <c r="L26" s="27"/>
      <c r="M26" s="27"/>
    </row>
    <row r="27" spans="1:13" ht="30" customHeight="1" x14ac:dyDescent="0.15">
      <c r="A27" s="13" t="s">
        <v>21</v>
      </c>
      <c r="B27" s="14">
        <f t="shared" si="5"/>
        <v>395</v>
      </c>
      <c r="C27" s="14">
        <v>186</v>
      </c>
      <c r="D27" s="14">
        <v>209</v>
      </c>
      <c r="E27" s="14">
        <f t="shared" si="6"/>
        <v>425</v>
      </c>
      <c r="F27" s="14">
        <v>204</v>
      </c>
      <c r="G27" s="14">
        <v>221</v>
      </c>
      <c r="H27" s="14">
        <f t="shared" si="7"/>
        <v>407</v>
      </c>
      <c r="I27" s="14">
        <v>230</v>
      </c>
      <c r="J27" s="14">
        <v>177</v>
      </c>
      <c r="K27" s="27"/>
      <c r="L27" s="27"/>
      <c r="M27" s="27"/>
    </row>
    <row r="28" spans="1:13" ht="30" customHeight="1" x14ac:dyDescent="0.15">
      <c r="B28" s="18"/>
      <c r="C28" s="18"/>
      <c r="D28" s="18"/>
      <c r="E28" s="18"/>
      <c r="F28" s="18"/>
      <c r="G28" s="18"/>
      <c r="H28" s="18"/>
      <c r="I28" s="18"/>
      <c r="J28" s="19" t="s">
        <v>22</v>
      </c>
      <c r="K28" s="22"/>
      <c r="L28" s="22"/>
      <c r="M28" s="22"/>
    </row>
  </sheetData>
  <mergeCells count="9">
    <mergeCell ref="A3:A4"/>
    <mergeCell ref="B3:D3"/>
    <mergeCell ref="E3:G3"/>
    <mergeCell ref="H3:J3"/>
    <mergeCell ref="K3:M3"/>
    <mergeCell ref="A16:A17"/>
    <mergeCell ref="B16:D16"/>
    <mergeCell ref="E16:G16"/>
    <mergeCell ref="H16:J16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workbookViewId="0">
      <selection activeCell="D5" sqref="D5"/>
    </sheetView>
  </sheetViews>
  <sheetFormatPr defaultRowHeight="13.5" x14ac:dyDescent="0.15"/>
  <cols>
    <col min="1" max="1" width="15" style="56" customWidth="1"/>
    <col min="2" max="11" width="11.25" style="56" customWidth="1"/>
    <col min="12" max="18" width="13.125" style="56" customWidth="1"/>
    <col min="19" max="16384" width="9" style="56"/>
  </cols>
  <sheetData>
    <row r="1" spans="1:18" s="1" customFormat="1" ht="17.25" x14ac:dyDescent="0.15">
      <c r="A1" s="1" t="s">
        <v>321</v>
      </c>
    </row>
    <row r="2" spans="1:18" s="1" customFormat="1" ht="17.25" x14ac:dyDescent="0.15">
      <c r="K2" s="92"/>
      <c r="M2" s="27"/>
      <c r="N2" s="27"/>
      <c r="O2" s="27"/>
      <c r="P2" s="27"/>
      <c r="Q2" s="27"/>
      <c r="R2" s="21"/>
    </row>
    <row r="3" spans="1:18" ht="75" customHeight="1" x14ac:dyDescent="0.15">
      <c r="A3" s="108" t="s">
        <v>282</v>
      </c>
      <c r="B3" s="109" t="s">
        <v>322</v>
      </c>
      <c r="C3" s="109" t="s">
        <v>323</v>
      </c>
      <c r="D3" s="109" t="s">
        <v>324</v>
      </c>
      <c r="E3" s="109" t="s">
        <v>325</v>
      </c>
      <c r="F3" s="109" t="s">
        <v>326</v>
      </c>
      <c r="G3" s="109" t="s">
        <v>327</v>
      </c>
      <c r="H3" s="110" t="s">
        <v>328</v>
      </c>
    </row>
    <row r="4" spans="1:18" ht="30" customHeight="1" x14ac:dyDescent="0.15">
      <c r="A4" s="108" t="s">
        <v>285</v>
      </c>
      <c r="B4" s="111">
        <v>1346</v>
      </c>
      <c r="C4" s="111">
        <v>7735</v>
      </c>
      <c r="D4" s="111">
        <v>872</v>
      </c>
      <c r="E4" s="111">
        <v>24360</v>
      </c>
      <c r="F4" s="111">
        <v>5407</v>
      </c>
      <c r="G4" s="111">
        <v>10664</v>
      </c>
      <c r="H4" s="111">
        <v>14093</v>
      </c>
    </row>
    <row r="5" spans="1:18" ht="30" customHeight="1" x14ac:dyDescent="0.15">
      <c r="A5" s="108" t="s">
        <v>286</v>
      </c>
      <c r="B5" s="111">
        <v>1576</v>
      </c>
      <c r="C5" s="111">
        <v>8691</v>
      </c>
      <c r="D5" s="111">
        <v>573</v>
      </c>
      <c r="E5" s="111">
        <v>20600</v>
      </c>
      <c r="F5" s="111">
        <v>6367</v>
      </c>
      <c r="G5" s="111">
        <v>10336</v>
      </c>
      <c r="H5" s="111">
        <v>26392</v>
      </c>
    </row>
    <row r="6" spans="1:18" ht="30" customHeight="1" x14ac:dyDescent="0.15">
      <c r="A6" s="108" t="s">
        <v>287</v>
      </c>
      <c r="B6" s="111">
        <v>1205</v>
      </c>
      <c r="C6" s="111">
        <v>7365</v>
      </c>
      <c r="D6" s="111">
        <v>542</v>
      </c>
      <c r="E6" s="111">
        <v>19793</v>
      </c>
      <c r="F6" s="111">
        <v>6603</v>
      </c>
      <c r="G6" s="111">
        <v>7765</v>
      </c>
      <c r="H6" s="111">
        <v>26995</v>
      </c>
    </row>
    <row r="7" spans="1:18" ht="30" customHeight="1" x14ac:dyDescent="0.15">
      <c r="A7" s="108" t="s">
        <v>288</v>
      </c>
      <c r="B7" s="111">
        <v>1326</v>
      </c>
      <c r="C7" s="111">
        <v>7560</v>
      </c>
      <c r="D7" s="111">
        <v>465</v>
      </c>
      <c r="E7" s="111">
        <v>20780</v>
      </c>
      <c r="F7" s="111">
        <v>9443</v>
      </c>
      <c r="G7" s="111">
        <v>8000</v>
      </c>
      <c r="H7" s="111">
        <v>26576</v>
      </c>
      <c r="I7" s="112"/>
    </row>
    <row r="8" spans="1:18" ht="30" customHeight="1" x14ac:dyDescent="0.15">
      <c r="A8" s="108" t="s">
        <v>289</v>
      </c>
      <c r="B8" s="111">
        <v>628</v>
      </c>
      <c r="C8" s="111">
        <v>7669</v>
      </c>
      <c r="D8" s="111">
        <v>336</v>
      </c>
      <c r="E8" s="111">
        <v>17364</v>
      </c>
      <c r="F8" s="111">
        <v>7845</v>
      </c>
      <c r="G8" s="111">
        <v>6071</v>
      </c>
      <c r="H8" s="111">
        <v>26532</v>
      </c>
    </row>
    <row r="9" spans="1:18" ht="30" customHeight="1" x14ac:dyDescent="0.15">
      <c r="A9" s="108" t="s">
        <v>290</v>
      </c>
      <c r="B9" s="111">
        <v>1120</v>
      </c>
      <c r="C9" s="111">
        <v>5306</v>
      </c>
      <c r="D9" s="111">
        <v>550</v>
      </c>
      <c r="E9" s="111">
        <v>14702</v>
      </c>
      <c r="F9" s="111">
        <v>6228</v>
      </c>
      <c r="G9" s="111">
        <v>7821</v>
      </c>
      <c r="H9" s="111">
        <v>26571</v>
      </c>
    </row>
    <row r="10" spans="1:18" ht="30" customHeight="1" x14ac:dyDescent="0.15">
      <c r="A10" s="108" t="s">
        <v>291</v>
      </c>
      <c r="B10" s="111">
        <v>1271</v>
      </c>
      <c r="C10" s="111">
        <v>6024</v>
      </c>
      <c r="D10" s="111">
        <v>1077</v>
      </c>
      <c r="E10" s="111">
        <v>13459</v>
      </c>
      <c r="F10" s="111">
        <v>6568</v>
      </c>
      <c r="G10" s="111">
        <v>6971</v>
      </c>
      <c r="H10" s="111">
        <v>18454</v>
      </c>
    </row>
    <row r="11" spans="1:18" ht="30" customHeight="1" x14ac:dyDescent="0.15">
      <c r="A11" s="108" t="s">
        <v>292</v>
      </c>
      <c r="B11" s="111">
        <v>18</v>
      </c>
      <c r="C11" s="111">
        <v>2091</v>
      </c>
      <c r="D11" s="111">
        <v>752</v>
      </c>
      <c r="E11" s="111">
        <v>12271</v>
      </c>
      <c r="F11" s="111">
        <v>6420</v>
      </c>
      <c r="G11" s="111">
        <v>3599</v>
      </c>
      <c r="H11" s="111">
        <v>16815</v>
      </c>
    </row>
    <row r="12" spans="1:18" ht="30" customHeight="1" x14ac:dyDescent="0.15">
      <c r="A12" s="108" t="s">
        <v>293</v>
      </c>
      <c r="B12" s="111">
        <v>11</v>
      </c>
      <c r="C12" s="111">
        <v>345</v>
      </c>
      <c r="D12" s="111">
        <v>224</v>
      </c>
      <c r="E12" s="111">
        <v>16718</v>
      </c>
      <c r="F12" s="111">
        <v>7501</v>
      </c>
      <c r="G12" s="111">
        <v>2063</v>
      </c>
      <c r="H12" s="111">
        <v>19960</v>
      </c>
    </row>
    <row r="13" spans="1:18" ht="30" customHeight="1" x14ac:dyDescent="0.15">
      <c r="A13" s="108" t="s">
        <v>294</v>
      </c>
      <c r="B13" s="111">
        <v>955</v>
      </c>
      <c r="C13" s="111">
        <v>4047</v>
      </c>
      <c r="D13" s="111">
        <v>1731</v>
      </c>
      <c r="E13" s="111">
        <v>20760</v>
      </c>
      <c r="F13" s="111">
        <v>8132</v>
      </c>
      <c r="G13" s="111">
        <v>8838</v>
      </c>
      <c r="H13" s="111">
        <v>23889</v>
      </c>
      <c r="I13" s="112"/>
    </row>
    <row r="14" spans="1:18" ht="15" customHeight="1" x14ac:dyDescent="0.15">
      <c r="A14" s="113"/>
      <c r="B14" s="113"/>
      <c r="C14" s="113"/>
      <c r="D14" s="113"/>
      <c r="E14" s="113"/>
      <c r="F14" s="113"/>
      <c r="G14" s="113"/>
      <c r="H14" s="113"/>
      <c r="I14" s="114"/>
      <c r="J14" s="114"/>
      <c r="K14" s="115"/>
    </row>
    <row r="15" spans="1:18" ht="37.5" customHeight="1" x14ac:dyDescent="0.15">
      <c r="A15" s="41" t="s">
        <v>282</v>
      </c>
      <c r="B15" s="116" t="s">
        <v>329</v>
      </c>
      <c r="C15" s="7"/>
      <c r="D15" s="117" t="s">
        <v>330</v>
      </c>
      <c r="E15" s="117" t="s">
        <v>331</v>
      </c>
      <c r="F15" s="117" t="s">
        <v>332</v>
      </c>
      <c r="G15" s="117" t="s">
        <v>333</v>
      </c>
      <c r="H15" s="117" t="s">
        <v>334</v>
      </c>
      <c r="I15" s="117" t="s">
        <v>335</v>
      </c>
      <c r="J15" s="117" t="s">
        <v>336</v>
      </c>
      <c r="K15" s="118"/>
    </row>
    <row r="16" spans="1:18" ht="37.5" customHeight="1" x14ac:dyDescent="0.15">
      <c r="A16" s="42"/>
      <c r="B16" s="109" t="s">
        <v>337</v>
      </c>
      <c r="C16" s="109" t="s">
        <v>338</v>
      </c>
      <c r="D16" s="10"/>
      <c r="E16" s="10"/>
      <c r="F16" s="10"/>
      <c r="G16" s="10"/>
      <c r="H16" s="10"/>
      <c r="I16" s="10"/>
      <c r="J16" s="10"/>
      <c r="K16" s="118"/>
    </row>
    <row r="17" spans="1:11" ht="30" customHeight="1" x14ac:dyDescent="0.15">
      <c r="A17" s="108" t="s">
        <v>285</v>
      </c>
      <c r="B17" s="111">
        <v>19320</v>
      </c>
      <c r="C17" s="111">
        <v>546</v>
      </c>
      <c r="D17" s="111">
        <v>10483</v>
      </c>
      <c r="E17" s="111">
        <v>19477</v>
      </c>
      <c r="F17" s="111">
        <v>6193</v>
      </c>
      <c r="G17" s="111">
        <v>27045</v>
      </c>
      <c r="H17" s="111">
        <v>36670</v>
      </c>
      <c r="I17" s="111">
        <v>25396</v>
      </c>
      <c r="J17" s="111">
        <v>21785</v>
      </c>
      <c r="K17" s="119"/>
    </row>
    <row r="18" spans="1:11" ht="30" customHeight="1" x14ac:dyDescent="0.15">
      <c r="A18" s="108" t="s">
        <v>286</v>
      </c>
      <c r="B18" s="111">
        <v>16169</v>
      </c>
      <c r="C18" s="111">
        <v>530</v>
      </c>
      <c r="D18" s="111">
        <v>12181</v>
      </c>
      <c r="E18" s="111">
        <v>16568</v>
      </c>
      <c r="F18" s="111">
        <v>4702</v>
      </c>
      <c r="G18" s="111">
        <v>31550</v>
      </c>
      <c r="H18" s="111">
        <v>19892</v>
      </c>
      <c r="I18" s="120">
        <v>24990</v>
      </c>
      <c r="J18" s="120">
        <v>28141</v>
      </c>
      <c r="K18" s="119"/>
    </row>
    <row r="19" spans="1:11" ht="30" customHeight="1" x14ac:dyDescent="0.15">
      <c r="A19" s="108" t="s">
        <v>287</v>
      </c>
      <c r="B19" s="111">
        <v>15472</v>
      </c>
      <c r="C19" s="111">
        <v>548</v>
      </c>
      <c r="D19" s="111">
        <v>11194</v>
      </c>
      <c r="E19" s="111">
        <v>16368</v>
      </c>
      <c r="F19" s="111">
        <v>6171</v>
      </c>
      <c r="G19" s="111">
        <v>32812</v>
      </c>
      <c r="H19" s="111">
        <v>19663</v>
      </c>
      <c r="I19" s="120">
        <v>26376</v>
      </c>
      <c r="J19" s="120">
        <v>4860</v>
      </c>
      <c r="K19" s="119"/>
    </row>
    <row r="20" spans="1:11" ht="30" customHeight="1" x14ac:dyDescent="0.15">
      <c r="A20" s="108" t="s">
        <v>288</v>
      </c>
      <c r="B20" s="111">
        <v>20408</v>
      </c>
      <c r="C20" s="111">
        <v>504</v>
      </c>
      <c r="D20" s="111">
        <v>15029</v>
      </c>
      <c r="E20" s="111">
        <v>12173</v>
      </c>
      <c r="F20" s="111">
        <v>4467</v>
      </c>
      <c r="G20" s="111">
        <v>31996</v>
      </c>
      <c r="H20" s="111">
        <v>24437</v>
      </c>
      <c r="I20" s="111">
        <v>26605</v>
      </c>
      <c r="J20" s="111">
        <v>10980</v>
      </c>
      <c r="K20" s="119"/>
    </row>
    <row r="21" spans="1:11" ht="30" customHeight="1" x14ac:dyDescent="0.15">
      <c r="A21" s="108" t="s">
        <v>289</v>
      </c>
      <c r="B21" s="111">
        <v>16226</v>
      </c>
      <c r="C21" s="111">
        <v>522</v>
      </c>
      <c r="D21" s="111">
        <v>9672</v>
      </c>
      <c r="E21" s="111">
        <v>11885</v>
      </c>
      <c r="F21" s="111">
        <v>4494</v>
      </c>
      <c r="G21" s="111">
        <v>31564</v>
      </c>
      <c r="H21" s="111">
        <v>24644</v>
      </c>
      <c r="I21" s="111">
        <v>21653</v>
      </c>
      <c r="J21" s="111">
        <v>10180</v>
      </c>
      <c r="K21" s="119"/>
    </row>
    <row r="22" spans="1:11" ht="30" customHeight="1" x14ac:dyDescent="0.15">
      <c r="A22" s="108" t="s">
        <v>290</v>
      </c>
      <c r="B22" s="111">
        <v>8536</v>
      </c>
      <c r="C22" s="111">
        <v>538</v>
      </c>
      <c r="D22" s="111">
        <v>12535</v>
      </c>
      <c r="E22" s="111">
        <v>9077</v>
      </c>
      <c r="F22" s="111">
        <v>4893</v>
      </c>
      <c r="G22" s="111">
        <v>29767</v>
      </c>
      <c r="H22" s="111">
        <v>20972</v>
      </c>
      <c r="I22" s="111">
        <v>21011</v>
      </c>
      <c r="J22" s="111">
        <v>10660</v>
      </c>
      <c r="K22" s="119"/>
    </row>
    <row r="23" spans="1:11" ht="30" customHeight="1" x14ac:dyDescent="0.15">
      <c r="A23" s="108" t="s">
        <v>291</v>
      </c>
      <c r="B23" s="111">
        <v>14197</v>
      </c>
      <c r="C23" s="111">
        <v>570</v>
      </c>
      <c r="D23" s="111">
        <v>15932</v>
      </c>
      <c r="E23" s="111">
        <v>7550</v>
      </c>
      <c r="F23" s="111">
        <v>3654</v>
      </c>
      <c r="G23" s="111">
        <v>27977</v>
      </c>
      <c r="H23" s="111">
        <v>18425</v>
      </c>
      <c r="I23" s="111">
        <v>20449</v>
      </c>
      <c r="J23" s="111">
        <v>8705</v>
      </c>
      <c r="K23" s="119"/>
    </row>
    <row r="24" spans="1:11" ht="30" customHeight="1" x14ac:dyDescent="0.15">
      <c r="A24" s="108" t="s">
        <v>292</v>
      </c>
      <c r="B24" s="111">
        <v>3060</v>
      </c>
      <c r="C24" s="111">
        <v>736</v>
      </c>
      <c r="D24" s="111">
        <v>15579</v>
      </c>
      <c r="E24" s="111">
        <v>8886</v>
      </c>
      <c r="F24" s="111">
        <v>3153</v>
      </c>
      <c r="G24" s="111">
        <v>20010</v>
      </c>
      <c r="H24" s="111">
        <v>6883</v>
      </c>
      <c r="I24" s="111">
        <v>6080</v>
      </c>
      <c r="J24" s="111">
        <v>4025</v>
      </c>
      <c r="K24" s="119"/>
    </row>
    <row r="25" spans="1:11" ht="30" customHeight="1" x14ac:dyDescent="0.15">
      <c r="A25" s="108" t="s">
        <v>293</v>
      </c>
      <c r="B25" s="111">
        <v>1735</v>
      </c>
      <c r="C25" s="111">
        <v>662</v>
      </c>
      <c r="D25" s="111">
        <v>13315</v>
      </c>
      <c r="E25" s="111">
        <v>10537</v>
      </c>
      <c r="F25" s="111">
        <v>2543</v>
      </c>
      <c r="G25" s="111">
        <v>9998</v>
      </c>
      <c r="H25" s="111">
        <v>5512</v>
      </c>
      <c r="I25" s="111">
        <v>1718</v>
      </c>
      <c r="J25" s="111">
        <v>2250</v>
      </c>
      <c r="K25" s="119"/>
    </row>
    <row r="26" spans="1:11" ht="30" customHeight="1" x14ac:dyDescent="0.15">
      <c r="A26" s="108" t="s">
        <v>294</v>
      </c>
      <c r="B26" s="111">
        <v>18659</v>
      </c>
      <c r="C26" s="111">
        <v>611</v>
      </c>
      <c r="D26" s="111">
        <v>17191</v>
      </c>
      <c r="E26" s="111">
        <v>14731</v>
      </c>
      <c r="F26" s="111">
        <v>2212</v>
      </c>
      <c r="G26" s="111">
        <v>19466</v>
      </c>
      <c r="H26" s="111">
        <v>38068</v>
      </c>
      <c r="I26" s="111">
        <v>22643</v>
      </c>
      <c r="J26" s="111">
        <v>10249</v>
      </c>
      <c r="K26" s="119"/>
    </row>
    <row r="27" spans="1:11" s="1" customFormat="1" ht="30" customHeight="1" x14ac:dyDescent="0.15">
      <c r="A27" s="121"/>
      <c r="B27" s="121"/>
      <c r="C27" s="121"/>
      <c r="D27" s="121"/>
      <c r="E27" s="121"/>
      <c r="F27" s="107"/>
      <c r="G27" s="107"/>
      <c r="H27" s="107"/>
      <c r="J27" s="122" t="s">
        <v>339</v>
      </c>
    </row>
  </sheetData>
  <mergeCells count="9">
    <mergeCell ref="H15:H16"/>
    <mergeCell ref="I15:I16"/>
    <mergeCell ref="J15:J16"/>
    <mergeCell ref="A15:A16"/>
    <mergeCell ref="B15:C15"/>
    <mergeCell ref="D15:D16"/>
    <mergeCell ref="E15:E16"/>
    <mergeCell ref="F15:F16"/>
    <mergeCell ref="G15:G16"/>
  </mergeCells>
  <phoneticPr fontId="3"/>
  <pageMargins left="0.7" right="0.7" top="0.75" bottom="0.75" header="0.3" footer="0.3"/>
  <pageSetup paperSize="9" orientation="portrait" horizontalDpi="4294967293" verticalDpi="4294967293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showGridLines="0" zoomScale="70" zoomScaleNormal="70" workbookViewId="0">
      <selection activeCell="D5" sqref="D5"/>
    </sheetView>
  </sheetViews>
  <sheetFormatPr defaultRowHeight="17.25" x14ac:dyDescent="0.15"/>
  <cols>
    <col min="1" max="1" width="15" style="1" customWidth="1"/>
    <col min="2" max="7" width="8.75" style="1" customWidth="1"/>
    <col min="8" max="22" width="9.375" style="1" customWidth="1"/>
    <col min="23" max="27" width="13.75" style="1" customWidth="1"/>
    <col min="28" max="28" width="22.5" style="1" customWidth="1"/>
    <col min="29" max="16384" width="9" style="1"/>
  </cols>
  <sheetData>
    <row r="1" spans="1:27" x14ac:dyDescent="0.15">
      <c r="A1" s="1" t="s">
        <v>47</v>
      </c>
    </row>
    <row r="2" spans="1:27" x14ac:dyDescent="0.15">
      <c r="M2" s="2" t="s">
        <v>1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22"/>
      <c r="AA2" s="22"/>
    </row>
    <row r="3" spans="1:27" ht="30" customHeight="1" x14ac:dyDescent="0.15">
      <c r="A3" s="23" t="s">
        <v>2</v>
      </c>
      <c r="B3" s="26" t="s">
        <v>24</v>
      </c>
      <c r="C3" s="5" t="s">
        <v>4</v>
      </c>
      <c r="D3" s="24"/>
      <c r="E3" s="24"/>
      <c r="F3" s="24"/>
      <c r="G3" s="25"/>
      <c r="H3" s="5" t="s">
        <v>5</v>
      </c>
      <c r="I3" s="36"/>
      <c r="J3" s="37"/>
      <c r="K3" s="38" t="s">
        <v>48</v>
      </c>
      <c r="L3" s="39"/>
      <c r="M3" s="40"/>
      <c r="N3" s="31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7" ht="30" customHeight="1" x14ac:dyDescent="0.15">
      <c r="A4" s="23"/>
      <c r="B4" s="29"/>
      <c r="C4" s="41" t="s">
        <v>8</v>
      </c>
      <c r="D4" s="38" t="s">
        <v>27</v>
      </c>
      <c r="E4" s="39"/>
      <c r="F4" s="40"/>
      <c r="G4" s="4" t="s">
        <v>28</v>
      </c>
      <c r="H4" s="26" t="s">
        <v>8</v>
      </c>
      <c r="I4" s="26" t="s">
        <v>9</v>
      </c>
      <c r="J4" s="26" t="s">
        <v>10</v>
      </c>
      <c r="K4" s="26" t="s">
        <v>8</v>
      </c>
      <c r="L4" s="26" t="s">
        <v>9</v>
      </c>
      <c r="M4" s="26" t="s">
        <v>10</v>
      </c>
      <c r="N4" s="31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7" ht="30" customHeight="1" x14ac:dyDescent="0.15">
      <c r="A5" s="30"/>
      <c r="B5" s="29"/>
      <c r="C5" s="42"/>
      <c r="D5" s="13" t="s">
        <v>29</v>
      </c>
      <c r="E5" s="13" t="s">
        <v>30</v>
      </c>
      <c r="F5" s="13" t="s">
        <v>31</v>
      </c>
      <c r="G5" s="9"/>
      <c r="H5" s="29"/>
      <c r="I5" s="29"/>
      <c r="J5" s="29"/>
      <c r="K5" s="29"/>
      <c r="L5" s="29"/>
      <c r="M5" s="29"/>
      <c r="N5" s="31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7" ht="30" customHeight="1" x14ac:dyDescent="0.15">
      <c r="A6" s="13" t="s">
        <v>11</v>
      </c>
      <c r="B6" s="14">
        <v>4</v>
      </c>
      <c r="C6" s="14">
        <f t="shared" ref="C6:C12" si="0">SUM(D6:G6)</f>
        <v>56</v>
      </c>
      <c r="D6" s="14">
        <v>15</v>
      </c>
      <c r="E6" s="14">
        <v>16</v>
      </c>
      <c r="F6" s="14">
        <v>16</v>
      </c>
      <c r="G6" s="14">
        <v>9</v>
      </c>
      <c r="H6" s="14">
        <f t="shared" ref="H6:H15" si="1">SUM(I6:J6)</f>
        <v>109</v>
      </c>
      <c r="I6" s="14">
        <v>67</v>
      </c>
      <c r="J6" s="14">
        <v>42</v>
      </c>
      <c r="K6" s="14">
        <v>16</v>
      </c>
      <c r="L6" s="14">
        <v>3</v>
      </c>
      <c r="M6" s="14">
        <v>13</v>
      </c>
      <c r="N6" s="31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7" ht="30" customHeight="1" x14ac:dyDescent="0.15">
      <c r="A7" s="13" t="s">
        <v>13</v>
      </c>
      <c r="B7" s="14">
        <v>5</v>
      </c>
      <c r="C7" s="14">
        <f t="shared" si="0"/>
        <v>57</v>
      </c>
      <c r="D7" s="14">
        <v>16</v>
      </c>
      <c r="E7" s="14">
        <v>15</v>
      </c>
      <c r="F7" s="14">
        <v>16</v>
      </c>
      <c r="G7" s="14">
        <v>10</v>
      </c>
      <c r="H7" s="14">
        <f t="shared" si="1"/>
        <v>116</v>
      </c>
      <c r="I7" s="14">
        <v>70</v>
      </c>
      <c r="J7" s="14">
        <v>46</v>
      </c>
      <c r="K7" s="14">
        <v>16</v>
      </c>
      <c r="L7" s="14">
        <v>3</v>
      </c>
      <c r="M7" s="14">
        <v>13</v>
      </c>
      <c r="N7" s="31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7" ht="30" customHeight="1" x14ac:dyDescent="0.15">
      <c r="A8" s="13" t="s">
        <v>14</v>
      </c>
      <c r="B8" s="14">
        <v>5</v>
      </c>
      <c r="C8" s="14">
        <f t="shared" si="0"/>
        <v>57</v>
      </c>
      <c r="D8" s="14">
        <v>15</v>
      </c>
      <c r="E8" s="14">
        <v>16</v>
      </c>
      <c r="F8" s="14">
        <v>15</v>
      </c>
      <c r="G8" s="14">
        <v>11</v>
      </c>
      <c r="H8" s="14">
        <f t="shared" si="1"/>
        <v>115</v>
      </c>
      <c r="I8" s="14">
        <v>69</v>
      </c>
      <c r="J8" s="14">
        <v>46</v>
      </c>
      <c r="K8" s="14">
        <v>16</v>
      </c>
      <c r="L8" s="14">
        <v>4</v>
      </c>
      <c r="M8" s="14">
        <v>12</v>
      </c>
      <c r="N8" s="31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7" ht="30" customHeight="1" x14ac:dyDescent="0.15">
      <c r="A9" s="13" t="s">
        <v>15</v>
      </c>
      <c r="B9" s="14">
        <v>5</v>
      </c>
      <c r="C9" s="14">
        <f t="shared" si="0"/>
        <v>58</v>
      </c>
      <c r="D9" s="14">
        <v>16</v>
      </c>
      <c r="E9" s="14">
        <v>15</v>
      </c>
      <c r="F9" s="14">
        <v>16</v>
      </c>
      <c r="G9" s="14">
        <v>11</v>
      </c>
      <c r="H9" s="14">
        <f t="shared" si="1"/>
        <v>119</v>
      </c>
      <c r="I9" s="14">
        <v>73</v>
      </c>
      <c r="J9" s="14">
        <v>46</v>
      </c>
      <c r="K9" s="14">
        <v>16</v>
      </c>
      <c r="L9" s="14">
        <v>4</v>
      </c>
      <c r="M9" s="14">
        <v>12</v>
      </c>
      <c r="N9" s="31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7" ht="30" customHeight="1" x14ac:dyDescent="0.15">
      <c r="A10" s="13" t="s">
        <v>16</v>
      </c>
      <c r="B10" s="14">
        <v>5</v>
      </c>
      <c r="C10" s="14">
        <f t="shared" si="0"/>
        <v>57</v>
      </c>
      <c r="D10" s="14">
        <v>15</v>
      </c>
      <c r="E10" s="14">
        <v>16</v>
      </c>
      <c r="F10" s="14">
        <v>15</v>
      </c>
      <c r="G10" s="14">
        <v>11</v>
      </c>
      <c r="H10" s="14">
        <f t="shared" si="1"/>
        <v>115</v>
      </c>
      <c r="I10" s="14">
        <v>66</v>
      </c>
      <c r="J10" s="14">
        <v>49</v>
      </c>
      <c r="K10" s="14">
        <f t="shared" ref="K10:K15" si="2">SUM(L10:M10)</f>
        <v>16</v>
      </c>
      <c r="L10" s="14">
        <v>4</v>
      </c>
      <c r="M10" s="14">
        <v>12</v>
      </c>
      <c r="N10" s="31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7" ht="30" customHeight="1" x14ac:dyDescent="0.15">
      <c r="A11" s="13" t="s">
        <v>17</v>
      </c>
      <c r="B11" s="14">
        <v>5</v>
      </c>
      <c r="C11" s="14">
        <f t="shared" si="0"/>
        <v>57</v>
      </c>
      <c r="D11" s="14">
        <v>15</v>
      </c>
      <c r="E11" s="14">
        <v>15</v>
      </c>
      <c r="F11" s="14">
        <v>16</v>
      </c>
      <c r="G11" s="14">
        <v>11</v>
      </c>
      <c r="H11" s="14">
        <f t="shared" si="1"/>
        <v>116</v>
      </c>
      <c r="I11" s="14">
        <v>70</v>
      </c>
      <c r="J11" s="14">
        <v>46</v>
      </c>
      <c r="K11" s="14">
        <f t="shared" si="2"/>
        <v>16</v>
      </c>
      <c r="L11" s="14">
        <v>4</v>
      </c>
      <c r="M11" s="14">
        <v>12</v>
      </c>
      <c r="N11" s="31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7" ht="30" customHeight="1" x14ac:dyDescent="0.15">
      <c r="A12" s="13" t="s">
        <v>18</v>
      </c>
      <c r="B12" s="14">
        <v>5</v>
      </c>
      <c r="C12" s="14">
        <f t="shared" si="0"/>
        <v>56</v>
      </c>
      <c r="D12" s="14">
        <v>15</v>
      </c>
      <c r="E12" s="14">
        <v>15</v>
      </c>
      <c r="F12" s="14">
        <v>15</v>
      </c>
      <c r="G12" s="14">
        <v>11</v>
      </c>
      <c r="H12" s="14">
        <f t="shared" si="1"/>
        <v>115</v>
      </c>
      <c r="I12" s="14">
        <v>77</v>
      </c>
      <c r="J12" s="14">
        <v>38</v>
      </c>
      <c r="K12" s="14">
        <f t="shared" si="2"/>
        <v>20</v>
      </c>
      <c r="L12" s="14">
        <v>7</v>
      </c>
      <c r="M12" s="14">
        <v>13</v>
      </c>
      <c r="N12" s="31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7" ht="30" customHeight="1" x14ac:dyDescent="0.15">
      <c r="A13" s="13" t="s">
        <v>19</v>
      </c>
      <c r="B13" s="14">
        <v>5</v>
      </c>
      <c r="C13" s="14">
        <f>SUM(D13:G13)</f>
        <v>56</v>
      </c>
      <c r="D13" s="14">
        <v>14</v>
      </c>
      <c r="E13" s="14">
        <v>15</v>
      </c>
      <c r="F13" s="14">
        <v>15</v>
      </c>
      <c r="G13" s="14">
        <v>12</v>
      </c>
      <c r="H13" s="14">
        <f t="shared" si="1"/>
        <v>114</v>
      </c>
      <c r="I13" s="14">
        <v>75</v>
      </c>
      <c r="J13" s="14">
        <v>39</v>
      </c>
      <c r="K13" s="14">
        <f t="shared" si="2"/>
        <v>5</v>
      </c>
      <c r="L13" s="14">
        <v>2</v>
      </c>
      <c r="M13" s="14">
        <v>3</v>
      </c>
      <c r="N13" s="31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7" ht="30" customHeight="1" x14ac:dyDescent="0.15">
      <c r="A14" s="13" t="s">
        <v>20</v>
      </c>
      <c r="B14" s="14">
        <v>5</v>
      </c>
      <c r="C14" s="14">
        <f>SUM(D14:G14)</f>
        <v>57</v>
      </c>
      <c r="D14" s="14">
        <v>15</v>
      </c>
      <c r="E14" s="14">
        <v>14</v>
      </c>
      <c r="F14" s="14">
        <v>15</v>
      </c>
      <c r="G14" s="14">
        <v>13</v>
      </c>
      <c r="H14" s="14">
        <f t="shared" si="1"/>
        <v>120</v>
      </c>
      <c r="I14" s="14">
        <v>78</v>
      </c>
      <c r="J14" s="14">
        <v>42</v>
      </c>
      <c r="K14" s="14">
        <f t="shared" si="2"/>
        <v>5</v>
      </c>
      <c r="L14" s="14">
        <v>2</v>
      </c>
      <c r="M14" s="14">
        <v>3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7" ht="30" customHeight="1" x14ac:dyDescent="0.15">
      <c r="A15" s="13" t="s">
        <v>21</v>
      </c>
      <c r="B15" s="14">
        <v>5</v>
      </c>
      <c r="C15" s="14">
        <f>SUM(D15:G15)</f>
        <v>56</v>
      </c>
      <c r="D15" s="14">
        <v>15</v>
      </c>
      <c r="E15" s="14">
        <v>15</v>
      </c>
      <c r="F15" s="14">
        <v>14</v>
      </c>
      <c r="G15" s="14">
        <v>12</v>
      </c>
      <c r="H15" s="14">
        <f t="shared" si="1"/>
        <v>119</v>
      </c>
      <c r="I15" s="14">
        <v>74</v>
      </c>
      <c r="J15" s="14">
        <v>45</v>
      </c>
      <c r="K15" s="14">
        <f t="shared" si="2"/>
        <v>5</v>
      </c>
      <c r="L15" s="14">
        <v>1</v>
      </c>
      <c r="M15" s="14">
        <v>4</v>
      </c>
      <c r="N15" s="31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7" ht="30" customHeight="1" x14ac:dyDescent="0.15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27"/>
      <c r="AA16" s="27"/>
    </row>
    <row r="17" spans="1:28" ht="30" customHeight="1" x14ac:dyDescent="0.15">
      <c r="A17" s="23" t="s">
        <v>2</v>
      </c>
      <c r="B17" s="26" t="s">
        <v>49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28" ht="30" customHeight="1" x14ac:dyDescent="0.15">
      <c r="A18" s="23"/>
      <c r="B18" s="38" t="s">
        <v>8</v>
      </c>
      <c r="C18" s="39"/>
      <c r="D18" s="40"/>
      <c r="E18" s="23" t="s">
        <v>50</v>
      </c>
      <c r="F18" s="29"/>
      <c r="G18" s="29"/>
      <c r="H18" s="23" t="s">
        <v>51</v>
      </c>
      <c r="I18" s="29"/>
      <c r="J18" s="29"/>
      <c r="K18" s="23" t="s">
        <v>52</v>
      </c>
      <c r="L18" s="29"/>
      <c r="M18" s="29"/>
    </row>
    <row r="19" spans="1:28" ht="30" customHeight="1" x14ac:dyDescent="0.15">
      <c r="A19" s="30"/>
      <c r="B19" s="13" t="s">
        <v>8</v>
      </c>
      <c r="C19" s="13" t="s">
        <v>9</v>
      </c>
      <c r="D19" s="13" t="s">
        <v>10</v>
      </c>
      <c r="E19" s="13" t="s">
        <v>8</v>
      </c>
      <c r="F19" s="13" t="s">
        <v>9</v>
      </c>
      <c r="G19" s="13" t="s">
        <v>10</v>
      </c>
      <c r="H19" s="13" t="s">
        <v>8</v>
      </c>
      <c r="I19" s="13" t="s">
        <v>9</v>
      </c>
      <c r="J19" s="13" t="s">
        <v>10</v>
      </c>
      <c r="K19" s="13" t="s">
        <v>8</v>
      </c>
      <c r="L19" s="13" t="s">
        <v>9</v>
      </c>
      <c r="M19" s="13" t="s">
        <v>10</v>
      </c>
    </row>
    <row r="20" spans="1:28" ht="30" customHeight="1" x14ac:dyDescent="0.15">
      <c r="A20" s="13" t="s">
        <v>11</v>
      </c>
      <c r="B20" s="14">
        <f t="shared" ref="B20:B26" si="3">SUM(C20:D20)</f>
        <v>1445</v>
      </c>
      <c r="C20" s="14">
        <f t="shared" ref="C20:D29" si="4">F20+I20+L20</f>
        <v>737</v>
      </c>
      <c r="D20" s="14">
        <f t="shared" si="4"/>
        <v>708</v>
      </c>
      <c r="E20" s="14">
        <f t="shared" ref="E20:E26" si="5">SUM(F20:G20)</f>
        <v>461</v>
      </c>
      <c r="F20" s="14">
        <v>225</v>
      </c>
      <c r="G20" s="14">
        <v>236</v>
      </c>
      <c r="H20" s="14">
        <f t="shared" ref="H20:H26" si="6">SUM(I20:J20)</f>
        <v>493</v>
      </c>
      <c r="I20" s="14">
        <v>261</v>
      </c>
      <c r="J20" s="14">
        <v>232</v>
      </c>
      <c r="K20" s="14">
        <f t="shared" ref="K20:K26" si="7">SUM(L20:M20)</f>
        <v>491</v>
      </c>
      <c r="L20" s="14">
        <v>251</v>
      </c>
      <c r="M20" s="14">
        <v>240</v>
      </c>
    </row>
    <row r="21" spans="1:28" ht="30" customHeight="1" x14ac:dyDescent="0.15">
      <c r="A21" s="13" t="s">
        <v>13</v>
      </c>
      <c r="B21" s="14">
        <f t="shared" si="3"/>
        <v>1484</v>
      </c>
      <c r="C21" s="14">
        <f t="shared" si="4"/>
        <v>774</v>
      </c>
      <c r="D21" s="14">
        <f t="shared" si="4"/>
        <v>710</v>
      </c>
      <c r="E21" s="14">
        <f t="shared" si="5"/>
        <v>530</v>
      </c>
      <c r="F21" s="14">
        <v>285</v>
      </c>
      <c r="G21" s="14">
        <v>245</v>
      </c>
      <c r="H21" s="14">
        <f t="shared" si="6"/>
        <v>461</v>
      </c>
      <c r="I21" s="14">
        <v>225</v>
      </c>
      <c r="J21" s="14">
        <v>236</v>
      </c>
      <c r="K21" s="14">
        <f t="shared" si="7"/>
        <v>493</v>
      </c>
      <c r="L21" s="14">
        <v>264</v>
      </c>
      <c r="M21" s="14">
        <v>229</v>
      </c>
    </row>
    <row r="22" spans="1:28" ht="30" customHeight="1" x14ac:dyDescent="0.15">
      <c r="A22" s="13" t="s">
        <v>14</v>
      </c>
      <c r="B22" s="14">
        <f t="shared" si="3"/>
        <v>1515</v>
      </c>
      <c r="C22" s="14">
        <f t="shared" si="4"/>
        <v>788</v>
      </c>
      <c r="D22" s="14">
        <f t="shared" si="4"/>
        <v>727</v>
      </c>
      <c r="E22" s="14">
        <f t="shared" si="5"/>
        <v>522</v>
      </c>
      <c r="F22" s="14">
        <v>277</v>
      </c>
      <c r="G22" s="14">
        <v>245</v>
      </c>
      <c r="H22" s="14">
        <f t="shared" si="6"/>
        <v>532</v>
      </c>
      <c r="I22" s="14">
        <v>287</v>
      </c>
      <c r="J22" s="14">
        <v>245</v>
      </c>
      <c r="K22" s="14">
        <f t="shared" si="7"/>
        <v>461</v>
      </c>
      <c r="L22" s="14">
        <v>224</v>
      </c>
      <c r="M22" s="14">
        <v>237</v>
      </c>
    </row>
    <row r="23" spans="1:28" ht="30" customHeight="1" x14ac:dyDescent="0.15">
      <c r="A23" s="13" t="s">
        <v>15</v>
      </c>
      <c r="B23" s="14">
        <f t="shared" si="3"/>
        <v>1569</v>
      </c>
      <c r="C23" s="14">
        <f t="shared" si="4"/>
        <v>814</v>
      </c>
      <c r="D23" s="14">
        <f t="shared" si="4"/>
        <v>755</v>
      </c>
      <c r="E23" s="14">
        <f t="shared" si="5"/>
        <v>515</v>
      </c>
      <c r="F23" s="14">
        <v>248</v>
      </c>
      <c r="G23" s="14">
        <v>267</v>
      </c>
      <c r="H23" s="14">
        <f t="shared" si="6"/>
        <v>524</v>
      </c>
      <c r="I23" s="14">
        <v>278</v>
      </c>
      <c r="J23" s="14">
        <v>246</v>
      </c>
      <c r="K23" s="14">
        <f t="shared" si="7"/>
        <v>530</v>
      </c>
      <c r="L23" s="14">
        <v>288</v>
      </c>
      <c r="M23" s="14">
        <v>242</v>
      </c>
    </row>
    <row r="24" spans="1:28" ht="30" customHeight="1" x14ac:dyDescent="0.15">
      <c r="A24" s="13" t="s">
        <v>16</v>
      </c>
      <c r="B24" s="14">
        <f t="shared" si="3"/>
        <v>1501</v>
      </c>
      <c r="C24" s="14">
        <f t="shared" si="4"/>
        <v>766</v>
      </c>
      <c r="D24" s="14">
        <f t="shared" si="4"/>
        <v>735</v>
      </c>
      <c r="E24" s="14">
        <f t="shared" si="5"/>
        <v>466</v>
      </c>
      <c r="F24" s="14">
        <v>241</v>
      </c>
      <c r="G24" s="14">
        <v>225</v>
      </c>
      <c r="H24" s="14">
        <f t="shared" si="6"/>
        <v>516</v>
      </c>
      <c r="I24" s="14">
        <v>248</v>
      </c>
      <c r="J24" s="14">
        <v>268</v>
      </c>
      <c r="K24" s="14">
        <f t="shared" si="7"/>
        <v>519</v>
      </c>
      <c r="L24" s="14">
        <v>277</v>
      </c>
      <c r="M24" s="14">
        <v>242</v>
      </c>
    </row>
    <row r="25" spans="1:28" ht="30" customHeight="1" x14ac:dyDescent="0.15">
      <c r="A25" s="13" t="s">
        <v>17</v>
      </c>
      <c r="B25" s="14">
        <f t="shared" si="3"/>
        <v>1476</v>
      </c>
      <c r="C25" s="14">
        <f t="shared" si="4"/>
        <v>748</v>
      </c>
      <c r="D25" s="14">
        <f t="shared" si="4"/>
        <v>728</v>
      </c>
      <c r="E25" s="14">
        <f t="shared" si="5"/>
        <v>496</v>
      </c>
      <c r="F25" s="14">
        <v>262</v>
      </c>
      <c r="G25" s="14">
        <v>234</v>
      </c>
      <c r="H25" s="14">
        <f t="shared" si="6"/>
        <v>467</v>
      </c>
      <c r="I25" s="14">
        <v>239</v>
      </c>
      <c r="J25" s="14">
        <v>228</v>
      </c>
      <c r="K25" s="14">
        <f t="shared" si="7"/>
        <v>513</v>
      </c>
      <c r="L25" s="14">
        <v>247</v>
      </c>
      <c r="M25" s="14">
        <v>266</v>
      </c>
    </row>
    <row r="26" spans="1:28" ht="30" customHeight="1" x14ac:dyDescent="0.15">
      <c r="A26" s="13" t="s">
        <v>18</v>
      </c>
      <c r="B26" s="14">
        <f t="shared" si="3"/>
        <v>1447</v>
      </c>
      <c r="C26" s="14">
        <f t="shared" si="4"/>
        <v>755</v>
      </c>
      <c r="D26" s="14">
        <f t="shared" si="4"/>
        <v>692</v>
      </c>
      <c r="E26" s="14">
        <f t="shared" si="5"/>
        <v>487</v>
      </c>
      <c r="F26" s="14">
        <v>255</v>
      </c>
      <c r="G26" s="14">
        <v>232</v>
      </c>
      <c r="H26" s="14">
        <f t="shared" si="6"/>
        <v>495</v>
      </c>
      <c r="I26" s="14">
        <v>262</v>
      </c>
      <c r="J26" s="14">
        <v>233</v>
      </c>
      <c r="K26" s="14">
        <f t="shared" si="7"/>
        <v>465</v>
      </c>
      <c r="L26" s="14">
        <v>238</v>
      </c>
      <c r="M26" s="14">
        <v>227</v>
      </c>
      <c r="N26" s="31"/>
      <c r="O26" s="27"/>
      <c r="P26" s="27"/>
      <c r="Q26" s="27"/>
      <c r="R26" s="27"/>
    </row>
    <row r="27" spans="1:28" ht="30" customHeight="1" x14ac:dyDescent="0.15">
      <c r="A27" s="13" t="s">
        <v>19</v>
      </c>
      <c r="B27" s="14">
        <f>SUM(C27:D27)</f>
        <v>1456</v>
      </c>
      <c r="C27" s="14">
        <f t="shared" si="4"/>
        <v>772</v>
      </c>
      <c r="D27" s="14">
        <f t="shared" si="4"/>
        <v>684</v>
      </c>
      <c r="E27" s="14">
        <f>SUM(F27:G27)</f>
        <v>471</v>
      </c>
      <c r="F27" s="14">
        <v>255</v>
      </c>
      <c r="G27" s="14">
        <v>216</v>
      </c>
      <c r="H27" s="14">
        <f>SUM(I27:J27)</f>
        <v>489</v>
      </c>
      <c r="I27" s="14">
        <v>255</v>
      </c>
      <c r="J27" s="14">
        <v>234</v>
      </c>
      <c r="K27" s="14">
        <f>SUM(L27:M27)</f>
        <v>496</v>
      </c>
      <c r="L27" s="14">
        <v>262</v>
      </c>
      <c r="M27" s="14">
        <v>234</v>
      </c>
      <c r="N27" s="27"/>
      <c r="O27" s="27"/>
      <c r="P27" s="27"/>
    </row>
    <row r="28" spans="1:28" ht="30" customHeight="1" x14ac:dyDescent="0.15">
      <c r="A28" s="13" t="s">
        <v>20</v>
      </c>
      <c r="B28" s="14">
        <f>SUM(C28:D28)</f>
        <v>1425</v>
      </c>
      <c r="C28" s="14">
        <f t="shared" si="4"/>
        <v>741</v>
      </c>
      <c r="D28" s="14">
        <f t="shared" si="4"/>
        <v>684</v>
      </c>
      <c r="E28" s="14">
        <f>SUM(F28:G28)</f>
        <v>466</v>
      </c>
      <c r="F28" s="14">
        <v>231</v>
      </c>
      <c r="G28" s="14">
        <v>235</v>
      </c>
      <c r="H28" s="14">
        <f>SUM(I28:J28)</f>
        <v>471</v>
      </c>
      <c r="I28" s="14">
        <v>256</v>
      </c>
      <c r="J28" s="14">
        <v>215</v>
      </c>
      <c r="K28" s="14">
        <f>SUM(L28:M28)</f>
        <v>488</v>
      </c>
      <c r="L28" s="14">
        <v>254</v>
      </c>
      <c r="M28" s="14">
        <v>234</v>
      </c>
      <c r="N28" s="27"/>
      <c r="O28" s="27"/>
      <c r="P28" s="27"/>
    </row>
    <row r="29" spans="1:28" ht="30" customHeight="1" x14ac:dyDescent="0.15">
      <c r="A29" s="13" t="s">
        <v>21</v>
      </c>
      <c r="B29" s="14">
        <f>SUM(C29:D29)</f>
        <v>1404</v>
      </c>
      <c r="C29" s="14">
        <f t="shared" si="4"/>
        <v>707</v>
      </c>
      <c r="D29" s="14">
        <f t="shared" si="4"/>
        <v>697</v>
      </c>
      <c r="E29" s="14">
        <f>SUM(F29:G29)</f>
        <v>465</v>
      </c>
      <c r="F29" s="14">
        <v>221</v>
      </c>
      <c r="G29" s="14">
        <v>244</v>
      </c>
      <c r="H29" s="14">
        <f>SUM(I29:J29)</f>
        <v>467</v>
      </c>
      <c r="I29" s="14">
        <v>231</v>
      </c>
      <c r="J29" s="14">
        <v>236</v>
      </c>
      <c r="K29" s="14">
        <f>SUM(L29:M29)</f>
        <v>472</v>
      </c>
      <c r="L29" s="14">
        <v>255</v>
      </c>
      <c r="M29" s="14">
        <v>217</v>
      </c>
    </row>
    <row r="30" spans="1:28" ht="45" customHeight="1" x14ac:dyDescent="0.1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 t="s">
        <v>22</v>
      </c>
      <c r="N30" s="43"/>
      <c r="O30" s="43"/>
      <c r="P30" s="22"/>
      <c r="Q30" s="22"/>
      <c r="U30" s="22"/>
      <c r="V30" s="22"/>
      <c r="W30" s="22"/>
      <c r="X30" s="22"/>
      <c r="Y30" s="22"/>
      <c r="Z30" s="22"/>
      <c r="AA30" s="22"/>
      <c r="AB30" s="22"/>
    </row>
  </sheetData>
  <mergeCells count="20">
    <mergeCell ref="J4:J5"/>
    <mergeCell ref="K4:K5"/>
    <mergeCell ref="L4:L5"/>
    <mergeCell ref="M4:M5"/>
    <mergeCell ref="A17:A19"/>
    <mergeCell ref="B17:M17"/>
    <mergeCell ref="B18:D18"/>
    <mergeCell ref="E18:G18"/>
    <mergeCell ref="H18:J18"/>
    <mergeCell ref="K18:M18"/>
    <mergeCell ref="A3:A5"/>
    <mergeCell ref="B3:B5"/>
    <mergeCell ref="C3:G3"/>
    <mergeCell ref="H3:J3"/>
    <mergeCell ref="K3:M3"/>
    <mergeCell ref="C4:C5"/>
    <mergeCell ref="D4:F4"/>
    <mergeCell ref="G4:G5"/>
    <mergeCell ref="H4:H5"/>
    <mergeCell ref="I4:I5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showGridLines="0" zoomScale="70" zoomScaleNormal="70" workbookViewId="0">
      <selection activeCell="D5" sqref="D5"/>
    </sheetView>
  </sheetViews>
  <sheetFormatPr defaultRowHeight="17.25" x14ac:dyDescent="0.15"/>
  <cols>
    <col min="1" max="1" width="15" style="1" customWidth="1"/>
    <col min="2" max="3" width="8.75" style="1" customWidth="1"/>
    <col min="4" max="22" width="9.375" style="1" customWidth="1"/>
    <col min="23" max="23" width="13.75" style="1" customWidth="1"/>
    <col min="24" max="24" width="22.5" style="1" customWidth="1"/>
    <col min="25" max="16384" width="9" style="1"/>
  </cols>
  <sheetData>
    <row r="1" spans="1:35" x14ac:dyDescent="0.15">
      <c r="A1" s="1" t="s">
        <v>53</v>
      </c>
    </row>
    <row r="2" spans="1:35" x14ac:dyDescent="0.15"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" t="s">
        <v>1</v>
      </c>
      <c r="W2" s="22"/>
    </row>
    <row r="3" spans="1:35" ht="52.5" customHeight="1" x14ac:dyDescent="0.15">
      <c r="A3" s="23" t="s">
        <v>2</v>
      </c>
      <c r="B3" s="26" t="s">
        <v>24</v>
      </c>
      <c r="C3" s="29"/>
      <c r="D3" s="29"/>
      <c r="E3" s="29"/>
      <c r="F3" s="23" t="s">
        <v>5</v>
      </c>
      <c r="G3" s="29"/>
      <c r="H3" s="29"/>
      <c r="I3" s="29"/>
      <c r="J3" s="29"/>
      <c r="K3" s="5" t="s">
        <v>54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7"/>
      <c r="W3" s="31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t="52.5" customHeight="1" x14ac:dyDescent="0.15">
      <c r="A4" s="23"/>
      <c r="B4" s="23" t="s">
        <v>8</v>
      </c>
      <c r="C4" s="23" t="s">
        <v>55</v>
      </c>
      <c r="D4" s="29"/>
      <c r="E4" s="26" t="s">
        <v>56</v>
      </c>
      <c r="F4" s="26" t="s">
        <v>8</v>
      </c>
      <c r="G4" s="26" t="s">
        <v>57</v>
      </c>
      <c r="H4" s="44"/>
      <c r="I4" s="26" t="s">
        <v>58</v>
      </c>
      <c r="J4" s="29"/>
      <c r="K4" s="23" t="s">
        <v>8</v>
      </c>
      <c r="L4" s="29"/>
      <c r="M4" s="29"/>
      <c r="N4" s="38" t="s">
        <v>50</v>
      </c>
      <c r="O4" s="37"/>
      <c r="P4" s="38" t="s">
        <v>51</v>
      </c>
      <c r="Q4" s="37"/>
      <c r="R4" s="38" t="s">
        <v>52</v>
      </c>
      <c r="S4" s="37"/>
      <c r="T4" s="26" t="s">
        <v>59</v>
      </c>
      <c r="U4" s="29"/>
      <c r="V4" s="29"/>
      <c r="W4" s="31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5" ht="52.5" customHeight="1" x14ac:dyDescent="0.15">
      <c r="A5" s="30"/>
      <c r="B5" s="23"/>
      <c r="C5" s="13" t="s">
        <v>60</v>
      </c>
      <c r="D5" s="13" t="s">
        <v>61</v>
      </c>
      <c r="E5" s="29"/>
      <c r="F5" s="29"/>
      <c r="G5" s="13" t="s">
        <v>9</v>
      </c>
      <c r="H5" s="13" t="s">
        <v>10</v>
      </c>
      <c r="I5" s="13" t="s">
        <v>9</v>
      </c>
      <c r="J5" s="13" t="s">
        <v>10</v>
      </c>
      <c r="K5" s="13" t="s">
        <v>8</v>
      </c>
      <c r="L5" s="13" t="s">
        <v>9</v>
      </c>
      <c r="M5" s="13" t="s">
        <v>10</v>
      </c>
      <c r="N5" s="13" t="s">
        <v>9</v>
      </c>
      <c r="O5" s="13" t="s">
        <v>10</v>
      </c>
      <c r="P5" s="13" t="s">
        <v>9</v>
      </c>
      <c r="Q5" s="13" t="s">
        <v>10</v>
      </c>
      <c r="R5" s="13" t="s">
        <v>9</v>
      </c>
      <c r="S5" s="13" t="s">
        <v>10</v>
      </c>
      <c r="T5" s="13" t="s">
        <v>62</v>
      </c>
      <c r="U5" s="13" t="s">
        <v>63</v>
      </c>
      <c r="V5" s="13" t="s">
        <v>64</v>
      </c>
      <c r="W5" s="27"/>
      <c r="X5" s="27"/>
      <c r="Y5" s="27"/>
      <c r="Z5" s="27"/>
      <c r="AA5" s="27"/>
      <c r="AB5" s="27"/>
      <c r="AC5" s="27"/>
      <c r="AD5" s="27"/>
      <c r="AE5" s="27"/>
      <c r="AF5" s="27"/>
    </row>
    <row r="6" spans="1:35" ht="30" customHeight="1" x14ac:dyDescent="0.15">
      <c r="A6" s="13" t="s">
        <v>11</v>
      </c>
      <c r="B6" s="45">
        <v>3</v>
      </c>
      <c r="C6" s="45">
        <v>3</v>
      </c>
      <c r="D6" s="46">
        <v>1</v>
      </c>
      <c r="E6" s="15" t="s">
        <v>12</v>
      </c>
      <c r="F6" s="45">
        <f t="shared" ref="F6:F12" si="0">SUM(G6:J6)</f>
        <v>165</v>
      </c>
      <c r="G6" s="45">
        <v>109</v>
      </c>
      <c r="H6" s="45">
        <v>40</v>
      </c>
      <c r="I6" s="45">
        <v>10</v>
      </c>
      <c r="J6" s="45">
        <v>6</v>
      </c>
      <c r="K6" s="45">
        <f t="shared" ref="K6:K12" si="1">L6+M6</f>
        <v>2018</v>
      </c>
      <c r="L6" s="45">
        <f t="shared" ref="L6:M15" si="2">N6+P6+R6</f>
        <v>873</v>
      </c>
      <c r="M6" s="45">
        <f t="shared" si="2"/>
        <v>1145</v>
      </c>
      <c r="N6" s="45">
        <v>300</v>
      </c>
      <c r="O6" s="45">
        <v>383</v>
      </c>
      <c r="P6" s="45">
        <v>297</v>
      </c>
      <c r="Q6" s="45">
        <v>368</v>
      </c>
      <c r="R6" s="45">
        <v>276</v>
      </c>
      <c r="S6" s="45">
        <v>394</v>
      </c>
      <c r="T6" s="45">
        <v>1447</v>
      </c>
      <c r="U6" s="45">
        <v>457</v>
      </c>
      <c r="V6" s="45">
        <v>114</v>
      </c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5" ht="30" customHeight="1" x14ac:dyDescent="0.15">
      <c r="A7" s="13" t="s">
        <v>13</v>
      </c>
      <c r="B7" s="45">
        <v>3</v>
      </c>
      <c r="C7" s="45">
        <v>3</v>
      </c>
      <c r="D7" s="46">
        <v>1</v>
      </c>
      <c r="E7" s="15" t="s">
        <v>12</v>
      </c>
      <c r="F7" s="45">
        <f t="shared" si="0"/>
        <v>178</v>
      </c>
      <c r="G7" s="45">
        <v>109</v>
      </c>
      <c r="H7" s="45">
        <v>40</v>
      </c>
      <c r="I7" s="45">
        <v>20</v>
      </c>
      <c r="J7" s="45">
        <v>9</v>
      </c>
      <c r="K7" s="45">
        <f t="shared" si="1"/>
        <v>1999</v>
      </c>
      <c r="L7" s="45">
        <f t="shared" si="2"/>
        <v>879</v>
      </c>
      <c r="M7" s="45">
        <f t="shared" si="2"/>
        <v>1120</v>
      </c>
      <c r="N7" s="45">
        <v>294</v>
      </c>
      <c r="O7" s="45">
        <v>381</v>
      </c>
      <c r="P7" s="45">
        <v>294</v>
      </c>
      <c r="Q7" s="45">
        <v>378</v>
      </c>
      <c r="R7" s="45">
        <v>291</v>
      </c>
      <c r="S7" s="45">
        <v>361</v>
      </c>
      <c r="T7" s="45">
        <v>1451</v>
      </c>
      <c r="U7" s="45">
        <v>444</v>
      </c>
      <c r="V7" s="45">
        <v>104</v>
      </c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5" ht="30" customHeight="1" x14ac:dyDescent="0.15">
      <c r="A8" s="13" t="s">
        <v>14</v>
      </c>
      <c r="B8" s="45">
        <v>3</v>
      </c>
      <c r="C8" s="45">
        <v>3</v>
      </c>
      <c r="D8" s="46">
        <v>1</v>
      </c>
      <c r="E8" s="15" t="s">
        <v>12</v>
      </c>
      <c r="F8" s="45">
        <f t="shared" si="0"/>
        <v>179</v>
      </c>
      <c r="G8" s="45">
        <v>110</v>
      </c>
      <c r="H8" s="45">
        <v>38</v>
      </c>
      <c r="I8" s="45">
        <v>22</v>
      </c>
      <c r="J8" s="45">
        <v>9</v>
      </c>
      <c r="K8" s="45">
        <f t="shared" si="1"/>
        <v>1994</v>
      </c>
      <c r="L8" s="45">
        <f t="shared" si="2"/>
        <v>868</v>
      </c>
      <c r="M8" s="45">
        <f t="shared" si="2"/>
        <v>1126</v>
      </c>
      <c r="N8" s="45">
        <v>290</v>
      </c>
      <c r="O8" s="45">
        <v>389</v>
      </c>
      <c r="P8" s="45">
        <v>290</v>
      </c>
      <c r="Q8" s="45">
        <v>371</v>
      </c>
      <c r="R8" s="45">
        <v>288</v>
      </c>
      <c r="S8" s="45">
        <v>366</v>
      </c>
      <c r="T8" s="45">
        <v>1444</v>
      </c>
      <c r="U8" s="45">
        <v>455</v>
      </c>
      <c r="V8" s="45">
        <v>95</v>
      </c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5" ht="30" customHeight="1" x14ac:dyDescent="0.15">
      <c r="A9" s="13" t="s">
        <v>15</v>
      </c>
      <c r="B9" s="45">
        <v>3</v>
      </c>
      <c r="C9" s="45">
        <v>3</v>
      </c>
      <c r="D9" s="46">
        <v>1</v>
      </c>
      <c r="E9" s="15" t="s">
        <v>12</v>
      </c>
      <c r="F9" s="45">
        <f t="shared" si="0"/>
        <v>221</v>
      </c>
      <c r="G9" s="45">
        <v>107</v>
      </c>
      <c r="H9" s="45">
        <v>38</v>
      </c>
      <c r="I9" s="45">
        <v>60</v>
      </c>
      <c r="J9" s="45">
        <v>16</v>
      </c>
      <c r="K9" s="45">
        <f t="shared" si="1"/>
        <v>1963</v>
      </c>
      <c r="L9" s="45">
        <f t="shared" si="2"/>
        <v>854</v>
      </c>
      <c r="M9" s="45">
        <f t="shared" si="2"/>
        <v>1109</v>
      </c>
      <c r="N9" s="45">
        <v>283</v>
      </c>
      <c r="O9" s="45">
        <v>359</v>
      </c>
      <c r="P9" s="45">
        <v>285</v>
      </c>
      <c r="Q9" s="45">
        <v>384</v>
      </c>
      <c r="R9" s="45">
        <v>286</v>
      </c>
      <c r="S9" s="45">
        <v>366</v>
      </c>
      <c r="T9" s="45">
        <v>1438</v>
      </c>
      <c r="U9" s="45">
        <v>426</v>
      </c>
      <c r="V9" s="45">
        <v>99</v>
      </c>
      <c r="W9" s="27"/>
      <c r="X9" s="27"/>
      <c r="Y9" s="27"/>
      <c r="Z9" s="27"/>
      <c r="AA9" s="27"/>
      <c r="AB9" s="27"/>
      <c r="AC9" s="27"/>
      <c r="AD9" s="27"/>
      <c r="AE9" s="27"/>
      <c r="AF9" s="27"/>
    </row>
    <row r="10" spans="1:35" ht="30" customHeight="1" x14ac:dyDescent="0.15">
      <c r="A10" s="13" t="s">
        <v>16</v>
      </c>
      <c r="B10" s="45">
        <v>3</v>
      </c>
      <c r="C10" s="45">
        <v>3</v>
      </c>
      <c r="D10" s="46">
        <v>1</v>
      </c>
      <c r="E10" s="15" t="s">
        <v>12</v>
      </c>
      <c r="F10" s="45">
        <f t="shared" si="0"/>
        <v>188</v>
      </c>
      <c r="G10" s="45">
        <v>110</v>
      </c>
      <c r="H10" s="45">
        <v>34</v>
      </c>
      <c r="I10" s="45">
        <v>25</v>
      </c>
      <c r="J10" s="45">
        <v>19</v>
      </c>
      <c r="K10" s="45">
        <f t="shared" si="1"/>
        <v>1950</v>
      </c>
      <c r="L10" s="45">
        <f t="shared" si="2"/>
        <v>847</v>
      </c>
      <c r="M10" s="45">
        <f t="shared" si="2"/>
        <v>1103</v>
      </c>
      <c r="N10" s="45">
        <v>292</v>
      </c>
      <c r="O10" s="45">
        <v>377</v>
      </c>
      <c r="P10" s="45">
        <v>280</v>
      </c>
      <c r="Q10" s="45">
        <v>353</v>
      </c>
      <c r="R10" s="45">
        <v>275</v>
      </c>
      <c r="S10" s="45">
        <v>373</v>
      </c>
      <c r="T10" s="45">
        <v>1433</v>
      </c>
      <c r="U10" s="45">
        <v>408</v>
      </c>
      <c r="V10" s="45">
        <v>109</v>
      </c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5" ht="30" customHeight="1" x14ac:dyDescent="0.15">
      <c r="A11" s="13" t="s">
        <v>17</v>
      </c>
      <c r="B11" s="45">
        <v>3</v>
      </c>
      <c r="C11" s="45">
        <v>3</v>
      </c>
      <c r="D11" s="46">
        <v>1</v>
      </c>
      <c r="E11" s="15" t="s">
        <v>12</v>
      </c>
      <c r="F11" s="45">
        <f t="shared" si="0"/>
        <v>186</v>
      </c>
      <c r="G11" s="45">
        <v>110</v>
      </c>
      <c r="H11" s="45">
        <v>34</v>
      </c>
      <c r="I11" s="45">
        <v>27</v>
      </c>
      <c r="J11" s="45">
        <v>15</v>
      </c>
      <c r="K11" s="45">
        <f t="shared" si="1"/>
        <v>1935</v>
      </c>
      <c r="L11" s="45">
        <f t="shared" si="2"/>
        <v>831</v>
      </c>
      <c r="M11" s="45">
        <f t="shared" si="2"/>
        <v>1104</v>
      </c>
      <c r="N11" s="45">
        <v>269</v>
      </c>
      <c r="O11" s="45">
        <v>394</v>
      </c>
      <c r="P11" s="45">
        <v>288</v>
      </c>
      <c r="Q11" s="45">
        <v>367</v>
      </c>
      <c r="R11" s="45">
        <v>274</v>
      </c>
      <c r="S11" s="45">
        <v>343</v>
      </c>
      <c r="T11" s="45">
        <v>1433</v>
      </c>
      <c r="U11" s="45">
        <v>396</v>
      </c>
      <c r="V11" s="15">
        <v>106</v>
      </c>
      <c r="W11" s="27"/>
      <c r="X11" s="27"/>
      <c r="Y11" s="27"/>
      <c r="Z11" s="27"/>
      <c r="AA11" s="27"/>
      <c r="AB11" s="27"/>
      <c r="AC11" s="27"/>
      <c r="AD11" s="27"/>
      <c r="AE11" s="27"/>
      <c r="AF11" s="27"/>
    </row>
    <row r="12" spans="1:35" ht="30" customHeight="1" x14ac:dyDescent="0.15">
      <c r="A12" s="13" t="s">
        <v>18</v>
      </c>
      <c r="B12" s="45">
        <v>3</v>
      </c>
      <c r="C12" s="45">
        <v>3</v>
      </c>
      <c r="D12" s="46">
        <v>1</v>
      </c>
      <c r="E12" s="15" t="s">
        <v>12</v>
      </c>
      <c r="F12" s="45">
        <f t="shared" si="0"/>
        <v>194</v>
      </c>
      <c r="G12" s="45">
        <v>113</v>
      </c>
      <c r="H12" s="45">
        <v>40</v>
      </c>
      <c r="I12" s="45">
        <v>26</v>
      </c>
      <c r="J12" s="45">
        <v>15</v>
      </c>
      <c r="K12" s="45">
        <f t="shared" si="1"/>
        <v>1928</v>
      </c>
      <c r="L12" s="45">
        <f t="shared" si="2"/>
        <v>800</v>
      </c>
      <c r="M12" s="45">
        <f t="shared" si="2"/>
        <v>1128</v>
      </c>
      <c r="N12" s="45">
        <v>255</v>
      </c>
      <c r="O12" s="45">
        <v>382</v>
      </c>
      <c r="P12" s="45">
        <v>261</v>
      </c>
      <c r="Q12" s="45">
        <v>387</v>
      </c>
      <c r="R12" s="45">
        <v>284</v>
      </c>
      <c r="S12" s="45">
        <v>359</v>
      </c>
      <c r="T12" s="45">
        <v>1439</v>
      </c>
      <c r="U12" s="45">
        <v>388</v>
      </c>
      <c r="V12" s="45">
        <v>101</v>
      </c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35" ht="30" customHeight="1" x14ac:dyDescent="0.15">
      <c r="A13" s="13" t="s">
        <v>19</v>
      </c>
      <c r="B13" s="45">
        <v>3</v>
      </c>
      <c r="C13" s="45">
        <v>3</v>
      </c>
      <c r="D13" s="46">
        <v>1</v>
      </c>
      <c r="E13" s="15" t="s">
        <v>12</v>
      </c>
      <c r="F13" s="45">
        <f>SUM(G13:J13)</f>
        <v>181</v>
      </c>
      <c r="G13" s="45">
        <v>101</v>
      </c>
      <c r="H13" s="45">
        <v>39</v>
      </c>
      <c r="I13" s="45">
        <v>27</v>
      </c>
      <c r="J13" s="45">
        <v>14</v>
      </c>
      <c r="K13" s="45">
        <f>L13+M13</f>
        <v>1871</v>
      </c>
      <c r="L13" s="45">
        <f t="shared" si="2"/>
        <v>793</v>
      </c>
      <c r="M13" s="45">
        <f t="shared" si="2"/>
        <v>1078</v>
      </c>
      <c r="N13" s="45">
        <v>287</v>
      </c>
      <c r="O13" s="45">
        <v>335</v>
      </c>
      <c r="P13" s="45">
        <v>250</v>
      </c>
      <c r="Q13" s="45">
        <v>367</v>
      </c>
      <c r="R13" s="45">
        <v>256</v>
      </c>
      <c r="S13" s="45">
        <v>376</v>
      </c>
      <c r="T13" s="45">
        <v>1475</v>
      </c>
      <c r="U13" s="45">
        <v>360</v>
      </c>
      <c r="V13" s="45">
        <v>84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5" ht="30" customHeight="1" x14ac:dyDescent="0.15">
      <c r="A14" s="13" t="s">
        <v>20</v>
      </c>
      <c r="B14" s="45">
        <v>3</v>
      </c>
      <c r="C14" s="45">
        <v>3</v>
      </c>
      <c r="D14" s="46">
        <v>1</v>
      </c>
      <c r="E14" s="15" t="s">
        <v>12</v>
      </c>
      <c r="F14" s="45">
        <f>SUM(G14:J14)</f>
        <v>180</v>
      </c>
      <c r="G14" s="45">
        <v>100</v>
      </c>
      <c r="H14" s="45">
        <v>40</v>
      </c>
      <c r="I14" s="45">
        <v>29</v>
      </c>
      <c r="J14" s="45">
        <v>11</v>
      </c>
      <c r="K14" s="45">
        <f>L14+M14</f>
        <v>1822</v>
      </c>
      <c r="L14" s="45">
        <f t="shared" si="2"/>
        <v>801</v>
      </c>
      <c r="M14" s="45">
        <f t="shared" si="2"/>
        <v>1021</v>
      </c>
      <c r="N14" s="45">
        <v>277</v>
      </c>
      <c r="O14" s="45">
        <v>330</v>
      </c>
      <c r="P14" s="45">
        <v>280</v>
      </c>
      <c r="Q14" s="45">
        <v>327</v>
      </c>
      <c r="R14" s="45">
        <v>244</v>
      </c>
      <c r="S14" s="45">
        <v>364</v>
      </c>
      <c r="T14" s="45">
        <v>1471</v>
      </c>
      <c r="U14" s="45">
        <v>324</v>
      </c>
      <c r="V14" s="45">
        <v>77</v>
      </c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5" ht="30" customHeight="1" x14ac:dyDescent="0.15">
      <c r="A15" s="13" t="s">
        <v>21</v>
      </c>
      <c r="B15" s="45">
        <v>3</v>
      </c>
      <c r="C15" s="45">
        <v>3</v>
      </c>
      <c r="D15" s="46">
        <v>1</v>
      </c>
      <c r="E15" s="15" t="s">
        <v>12</v>
      </c>
      <c r="F15" s="45">
        <f>SUM(G15:J15)</f>
        <v>179</v>
      </c>
      <c r="G15" s="45">
        <v>96</v>
      </c>
      <c r="H15" s="45">
        <v>43</v>
      </c>
      <c r="I15" s="45">
        <v>28</v>
      </c>
      <c r="J15" s="45">
        <v>12</v>
      </c>
      <c r="K15" s="45">
        <f>L15+M15</f>
        <v>1827</v>
      </c>
      <c r="L15" s="45">
        <f t="shared" si="2"/>
        <v>848</v>
      </c>
      <c r="M15" s="45">
        <f t="shared" si="2"/>
        <v>979</v>
      </c>
      <c r="N15" s="45">
        <v>302</v>
      </c>
      <c r="O15" s="45">
        <v>333</v>
      </c>
      <c r="P15" s="45">
        <v>276</v>
      </c>
      <c r="Q15" s="45">
        <v>327</v>
      </c>
      <c r="R15" s="45">
        <v>270</v>
      </c>
      <c r="S15" s="45">
        <v>319</v>
      </c>
      <c r="T15" s="45">
        <v>1458</v>
      </c>
      <c r="U15" s="45">
        <v>322</v>
      </c>
      <c r="V15" s="45">
        <v>88</v>
      </c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35" ht="15" customHeight="1" x14ac:dyDescent="0.15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7"/>
      <c r="W16" s="27"/>
    </row>
    <row r="17" spans="1:23" ht="52.5" customHeight="1" x14ac:dyDescent="0.15">
      <c r="A17" s="23" t="s">
        <v>2</v>
      </c>
      <c r="B17" s="26" t="s">
        <v>65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23" ht="52.5" customHeight="1" x14ac:dyDescent="0.15">
      <c r="A18" s="23"/>
      <c r="B18" s="23" t="s">
        <v>8</v>
      </c>
      <c r="C18" s="29"/>
      <c r="D18" s="29"/>
      <c r="E18" s="38" t="s">
        <v>50</v>
      </c>
      <c r="F18" s="37"/>
      <c r="G18" s="38" t="s">
        <v>51</v>
      </c>
      <c r="H18" s="37"/>
      <c r="I18" s="38" t="s">
        <v>52</v>
      </c>
      <c r="J18" s="37"/>
      <c r="K18" s="38" t="s">
        <v>66</v>
      </c>
      <c r="L18" s="37"/>
    </row>
    <row r="19" spans="1:23" ht="52.5" customHeight="1" x14ac:dyDescent="0.15">
      <c r="A19" s="30"/>
      <c r="B19" s="13" t="s">
        <v>8</v>
      </c>
      <c r="C19" s="13" t="s">
        <v>9</v>
      </c>
      <c r="D19" s="13" t="s">
        <v>10</v>
      </c>
      <c r="E19" s="13" t="s">
        <v>9</v>
      </c>
      <c r="F19" s="13" t="s">
        <v>10</v>
      </c>
      <c r="G19" s="13" t="s">
        <v>9</v>
      </c>
      <c r="H19" s="13" t="s">
        <v>10</v>
      </c>
      <c r="I19" s="13" t="s">
        <v>9</v>
      </c>
      <c r="J19" s="13" t="s">
        <v>10</v>
      </c>
      <c r="K19" s="13" t="s">
        <v>9</v>
      </c>
      <c r="L19" s="13" t="s">
        <v>10</v>
      </c>
    </row>
    <row r="20" spans="1:23" ht="30" customHeight="1" x14ac:dyDescent="0.15">
      <c r="A20" s="13" t="s">
        <v>11</v>
      </c>
      <c r="B20" s="45">
        <f t="shared" ref="B20:B26" si="3">C20+D20</f>
        <v>66</v>
      </c>
      <c r="C20" s="45">
        <f t="shared" ref="C20:D29" si="4">E20+G20+I20+K20</f>
        <v>46</v>
      </c>
      <c r="D20" s="45">
        <f t="shared" si="4"/>
        <v>20</v>
      </c>
      <c r="E20" s="45">
        <v>9</v>
      </c>
      <c r="F20" s="45">
        <v>3</v>
      </c>
      <c r="G20" s="45">
        <v>14</v>
      </c>
      <c r="H20" s="45">
        <v>4</v>
      </c>
      <c r="I20" s="45">
        <v>9</v>
      </c>
      <c r="J20" s="45">
        <v>8</v>
      </c>
      <c r="K20" s="45">
        <v>14</v>
      </c>
      <c r="L20" s="45">
        <v>5</v>
      </c>
    </row>
    <row r="21" spans="1:23" ht="30" customHeight="1" x14ac:dyDescent="0.15">
      <c r="A21" s="13" t="s">
        <v>13</v>
      </c>
      <c r="B21" s="45">
        <f t="shared" si="3"/>
        <v>50</v>
      </c>
      <c r="C21" s="45">
        <f t="shared" si="4"/>
        <v>35</v>
      </c>
      <c r="D21" s="45">
        <f t="shared" si="4"/>
        <v>15</v>
      </c>
      <c r="E21" s="45">
        <v>9</v>
      </c>
      <c r="F21" s="45">
        <v>5</v>
      </c>
      <c r="G21" s="45">
        <v>5</v>
      </c>
      <c r="H21" s="45">
        <v>1</v>
      </c>
      <c r="I21" s="45">
        <v>14</v>
      </c>
      <c r="J21" s="45">
        <v>4</v>
      </c>
      <c r="K21" s="45">
        <v>7</v>
      </c>
      <c r="L21" s="45">
        <v>5</v>
      </c>
    </row>
    <row r="22" spans="1:23" ht="30" customHeight="1" x14ac:dyDescent="0.15">
      <c r="A22" s="13" t="s">
        <v>14</v>
      </c>
      <c r="B22" s="45">
        <f t="shared" si="3"/>
        <v>45</v>
      </c>
      <c r="C22" s="45">
        <f t="shared" si="4"/>
        <v>29</v>
      </c>
      <c r="D22" s="45">
        <f t="shared" si="4"/>
        <v>16</v>
      </c>
      <c r="E22" s="45">
        <v>6</v>
      </c>
      <c r="F22" s="45">
        <v>6</v>
      </c>
      <c r="G22" s="45">
        <v>6</v>
      </c>
      <c r="H22" s="45">
        <v>4</v>
      </c>
      <c r="I22" s="45">
        <v>4</v>
      </c>
      <c r="J22" s="45">
        <v>1</v>
      </c>
      <c r="K22" s="45">
        <v>13</v>
      </c>
      <c r="L22" s="45">
        <v>5</v>
      </c>
    </row>
    <row r="23" spans="1:23" ht="30" customHeight="1" x14ac:dyDescent="0.15">
      <c r="A23" s="13" t="s">
        <v>15</v>
      </c>
      <c r="B23" s="45">
        <f t="shared" si="3"/>
        <v>38</v>
      </c>
      <c r="C23" s="45">
        <f t="shared" si="4"/>
        <v>24</v>
      </c>
      <c r="D23" s="45">
        <f t="shared" si="4"/>
        <v>14</v>
      </c>
      <c r="E23" s="45">
        <v>10</v>
      </c>
      <c r="F23" s="45">
        <v>4</v>
      </c>
      <c r="G23" s="45">
        <v>5</v>
      </c>
      <c r="H23" s="45">
        <v>6</v>
      </c>
      <c r="I23" s="45">
        <v>5</v>
      </c>
      <c r="J23" s="45">
        <v>3</v>
      </c>
      <c r="K23" s="45">
        <v>4</v>
      </c>
      <c r="L23" s="45">
        <v>1</v>
      </c>
    </row>
    <row r="24" spans="1:23" ht="30" customHeight="1" x14ac:dyDescent="0.15">
      <c r="A24" s="13" t="s">
        <v>16</v>
      </c>
      <c r="B24" s="45">
        <f t="shared" si="3"/>
        <v>39</v>
      </c>
      <c r="C24" s="45">
        <f t="shared" si="4"/>
        <v>23</v>
      </c>
      <c r="D24" s="45">
        <f t="shared" si="4"/>
        <v>16</v>
      </c>
      <c r="E24" s="45">
        <v>4</v>
      </c>
      <c r="F24" s="45">
        <v>6</v>
      </c>
      <c r="G24" s="45">
        <v>10</v>
      </c>
      <c r="H24" s="45">
        <v>4</v>
      </c>
      <c r="I24" s="45">
        <v>4</v>
      </c>
      <c r="J24" s="45">
        <v>5</v>
      </c>
      <c r="K24" s="45">
        <v>5</v>
      </c>
      <c r="L24" s="45">
        <v>1</v>
      </c>
    </row>
    <row r="25" spans="1:23" ht="30" customHeight="1" x14ac:dyDescent="0.15">
      <c r="A25" s="13" t="s">
        <v>17</v>
      </c>
      <c r="B25" s="45">
        <f t="shared" si="3"/>
        <v>39</v>
      </c>
      <c r="C25" s="45">
        <f t="shared" si="4"/>
        <v>18</v>
      </c>
      <c r="D25" s="45">
        <f t="shared" si="4"/>
        <v>21</v>
      </c>
      <c r="E25" s="45">
        <v>5</v>
      </c>
      <c r="F25" s="45">
        <v>8</v>
      </c>
      <c r="G25" s="45">
        <v>3</v>
      </c>
      <c r="H25" s="45">
        <v>4</v>
      </c>
      <c r="I25" s="45">
        <v>6</v>
      </c>
      <c r="J25" s="45">
        <v>4</v>
      </c>
      <c r="K25" s="45">
        <v>4</v>
      </c>
      <c r="L25" s="45">
        <v>5</v>
      </c>
    </row>
    <row r="26" spans="1:23" ht="30" customHeight="1" x14ac:dyDescent="0.15">
      <c r="A26" s="13" t="s">
        <v>18</v>
      </c>
      <c r="B26" s="45">
        <f t="shared" si="3"/>
        <v>42</v>
      </c>
      <c r="C26" s="45">
        <f t="shared" si="4"/>
        <v>22</v>
      </c>
      <c r="D26" s="45">
        <f t="shared" si="4"/>
        <v>20</v>
      </c>
      <c r="E26" s="45">
        <v>8</v>
      </c>
      <c r="F26" s="45">
        <v>6</v>
      </c>
      <c r="G26" s="45">
        <v>5</v>
      </c>
      <c r="H26" s="45">
        <v>6</v>
      </c>
      <c r="I26" s="45">
        <v>3</v>
      </c>
      <c r="J26" s="45">
        <v>5</v>
      </c>
      <c r="K26" s="45">
        <v>6</v>
      </c>
      <c r="L26" s="45">
        <v>3</v>
      </c>
    </row>
    <row r="27" spans="1:23" ht="30" customHeight="1" x14ac:dyDescent="0.15">
      <c r="A27" s="13" t="s">
        <v>19</v>
      </c>
      <c r="B27" s="45">
        <f>C27+D27</f>
        <v>48</v>
      </c>
      <c r="C27" s="45">
        <f t="shared" si="4"/>
        <v>25</v>
      </c>
      <c r="D27" s="45">
        <f t="shared" si="4"/>
        <v>23</v>
      </c>
      <c r="E27" s="45">
        <v>11</v>
      </c>
      <c r="F27" s="45">
        <v>8</v>
      </c>
      <c r="G27" s="45">
        <v>6</v>
      </c>
      <c r="H27" s="45">
        <v>6</v>
      </c>
      <c r="I27" s="45">
        <v>5</v>
      </c>
      <c r="J27" s="45">
        <v>5</v>
      </c>
      <c r="K27" s="45">
        <v>3</v>
      </c>
      <c r="L27" s="45">
        <v>4</v>
      </c>
      <c r="M27" s="27"/>
      <c r="N27" s="27"/>
      <c r="O27" s="27"/>
    </row>
    <row r="28" spans="1:23" ht="30" customHeight="1" x14ac:dyDescent="0.15">
      <c r="A28" s="13" t="s">
        <v>20</v>
      </c>
      <c r="B28" s="45">
        <f>C28+D28</f>
        <v>50</v>
      </c>
      <c r="C28" s="45">
        <f t="shared" si="4"/>
        <v>29</v>
      </c>
      <c r="D28" s="45">
        <f t="shared" si="4"/>
        <v>21</v>
      </c>
      <c r="E28" s="45">
        <v>9</v>
      </c>
      <c r="F28" s="45">
        <v>6</v>
      </c>
      <c r="G28" s="45">
        <v>9</v>
      </c>
      <c r="H28" s="45">
        <v>6</v>
      </c>
      <c r="I28" s="45">
        <v>6</v>
      </c>
      <c r="J28" s="45">
        <v>5</v>
      </c>
      <c r="K28" s="45">
        <v>5</v>
      </c>
      <c r="L28" s="45">
        <v>4</v>
      </c>
      <c r="M28" s="27"/>
      <c r="N28" s="27"/>
      <c r="O28" s="27"/>
    </row>
    <row r="29" spans="1:23" ht="30" customHeight="1" x14ac:dyDescent="0.15">
      <c r="A29" s="13" t="s">
        <v>21</v>
      </c>
      <c r="B29" s="45">
        <f>C29+D29</f>
        <v>41</v>
      </c>
      <c r="C29" s="45">
        <f t="shared" si="4"/>
        <v>25</v>
      </c>
      <c r="D29" s="45">
        <f t="shared" si="4"/>
        <v>16</v>
      </c>
      <c r="E29" s="45">
        <v>4</v>
      </c>
      <c r="F29" s="45">
        <v>6</v>
      </c>
      <c r="G29" s="45">
        <v>6</v>
      </c>
      <c r="H29" s="45">
        <v>3</v>
      </c>
      <c r="I29" s="45">
        <v>10</v>
      </c>
      <c r="J29" s="45">
        <v>3</v>
      </c>
      <c r="K29" s="45">
        <v>5</v>
      </c>
      <c r="L29" s="45">
        <v>4</v>
      </c>
    </row>
    <row r="30" spans="1:23" ht="30" customHeight="1" x14ac:dyDescent="0.1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 t="s">
        <v>67</v>
      </c>
      <c r="M30" s="22"/>
      <c r="N30" s="22"/>
      <c r="O30" s="22"/>
      <c r="P30" s="22"/>
      <c r="Q30" s="22"/>
      <c r="T30" s="22"/>
      <c r="U30" s="22"/>
      <c r="V30" s="22"/>
      <c r="W30" s="22"/>
    </row>
  </sheetData>
  <mergeCells count="22">
    <mergeCell ref="I18:J18"/>
    <mergeCell ref="K18:L18"/>
    <mergeCell ref="K4:M4"/>
    <mergeCell ref="N4:O4"/>
    <mergeCell ref="P4:Q4"/>
    <mergeCell ref="R4:S4"/>
    <mergeCell ref="T4:V4"/>
    <mergeCell ref="A17:A19"/>
    <mergeCell ref="B17:L17"/>
    <mergeCell ref="B18:D18"/>
    <mergeCell ref="E18:F18"/>
    <mergeCell ref="G18:H18"/>
    <mergeCell ref="A3:A5"/>
    <mergeCell ref="B3:E3"/>
    <mergeCell ref="F3:J3"/>
    <mergeCell ref="K3:V3"/>
    <mergeCell ref="B4:B5"/>
    <mergeCell ref="C4:D4"/>
    <mergeCell ref="E4:E5"/>
    <mergeCell ref="F4:F5"/>
    <mergeCell ref="G4:H4"/>
    <mergeCell ref="I4:J4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showGridLines="0" zoomScale="80" zoomScaleNormal="80" workbookViewId="0">
      <selection activeCell="D5" sqref="D5"/>
    </sheetView>
  </sheetViews>
  <sheetFormatPr defaultRowHeight="17.25" x14ac:dyDescent="0.15"/>
  <cols>
    <col min="1" max="1" width="15" style="1" customWidth="1"/>
    <col min="2" max="2" width="8.75" style="1" customWidth="1"/>
    <col min="3" max="11" width="9.375" style="1" customWidth="1"/>
    <col min="12" max="16" width="13.75" style="1" customWidth="1"/>
    <col min="17" max="17" width="22.5" style="1" customWidth="1"/>
    <col min="18" max="16384" width="9" style="1"/>
  </cols>
  <sheetData>
    <row r="1" spans="1:24" x14ac:dyDescent="0.15">
      <c r="A1" s="1" t="s">
        <v>68</v>
      </c>
    </row>
    <row r="2" spans="1:24" x14ac:dyDescent="0.15">
      <c r="K2" s="2" t="s">
        <v>1</v>
      </c>
      <c r="L2" s="21"/>
      <c r="M2" s="21"/>
      <c r="N2" s="47"/>
      <c r="O2" s="47"/>
      <c r="P2" s="47"/>
    </row>
    <row r="3" spans="1:24" ht="30" customHeight="1" x14ac:dyDescent="0.15">
      <c r="A3" s="23" t="s">
        <v>2</v>
      </c>
      <c r="B3" s="26" t="s">
        <v>24</v>
      </c>
      <c r="C3" s="5" t="s">
        <v>69</v>
      </c>
      <c r="D3" s="24"/>
      <c r="E3" s="25"/>
      <c r="F3" s="5" t="s">
        <v>70</v>
      </c>
      <c r="G3" s="24"/>
      <c r="H3" s="25"/>
      <c r="I3" s="5" t="s">
        <v>49</v>
      </c>
      <c r="J3" s="24"/>
      <c r="K3" s="24"/>
      <c r="L3" s="31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4" ht="30" customHeight="1" x14ac:dyDescent="0.15">
      <c r="A4" s="30"/>
      <c r="B4" s="29"/>
      <c r="C4" s="13" t="s">
        <v>8</v>
      </c>
      <c r="D4" s="13" t="s">
        <v>9</v>
      </c>
      <c r="E4" s="13" t="s">
        <v>10</v>
      </c>
      <c r="F4" s="13" t="s">
        <v>8</v>
      </c>
      <c r="G4" s="13" t="s">
        <v>9</v>
      </c>
      <c r="H4" s="13" t="s">
        <v>10</v>
      </c>
      <c r="I4" s="13" t="s">
        <v>8</v>
      </c>
      <c r="J4" s="13" t="s">
        <v>9</v>
      </c>
      <c r="K4" s="13" t="s">
        <v>10</v>
      </c>
      <c r="L4" s="31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ht="30" customHeight="1" x14ac:dyDescent="0.15">
      <c r="A5" s="13" t="s">
        <v>71</v>
      </c>
      <c r="B5" s="14">
        <v>2</v>
      </c>
      <c r="C5" s="14">
        <f t="shared" ref="C5:C14" si="0">SUM(D5:E5)</f>
        <v>5</v>
      </c>
      <c r="D5" s="14" t="s">
        <v>12</v>
      </c>
      <c r="E5" s="14">
        <v>5</v>
      </c>
      <c r="F5" s="14">
        <f t="shared" ref="F5:F11" si="1">SUM(G5:H5)</f>
        <v>2</v>
      </c>
      <c r="G5" s="14" t="s">
        <v>12</v>
      </c>
      <c r="H5" s="14">
        <v>2</v>
      </c>
      <c r="I5" s="14">
        <f t="shared" ref="I5:I14" si="2">SUM(J5:K5)</f>
        <v>53</v>
      </c>
      <c r="J5" s="14">
        <v>12</v>
      </c>
      <c r="K5" s="14">
        <v>41</v>
      </c>
      <c r="L5" s="31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30" customHeight="1" x14ac:dyDescent="0.15">
      <c r="A6" s="13" t="s">
        <v>72</v>
      </c>
      <c r="B6" s="14">
        <v>2</v>
      </c>
      <c r="C6" s="14">
        <f t="shared" si="0"/>
        <v>5</v>
      </c>
      <c r="D6" s="14" t="s">
        <v>12</v>
      </c>
      <c r="E6" s="14">
        <v>5</v>
      </c>
      <c r="F6" s="14">
        <f t="shared" si="1"/>
        <v>2</v>
      </c>
      <c r="G6" s="14" t="s">
        <v>12</v>
      </c>
      <c r="H6" s="14">
        <v>2</v>
      </c>
      <c r="I6" s="14">
        <f t="shared" si="2"/>
        <v>58</v>
      </c>
      <c r="J6" s="14">
        <v>17</v>
      </c>
      <c r="K6" s="14">
        <v>41</v>
      </c>
      <c r="L6" s="31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30" customHeight="1" x14ac:dyDescent="0.15">
      <c r="A7" s="13" t="s">
        <v>73</v>
      </c>
      <c r="B7" s="14">
        <v>2</v>
      </c>
      <c r="C7" s="14">
        <f t="shared" si="0"/>
        <v>4</v>
      </c>
      <c r="D7" s="14" t="s">
        <v>12</v>
      </c>
      <c r="E7" s="14">
        <v>4</v>
      </c>
      <c r="F7" s="14">
        <f t="shared" si="1"/>
        <v>2</v>
      </c>
      <c r="G7" s="14" t="s">
        <v>12</v>
      </c>
      <c r="H7" s="14">
        <v>2</v>
      </c>
      <c r="I7" s="14">
        <f t="shared" si="2"/>
        <v>53</v>
      </c>
      <c r="J7" s="14">
        <v>17</v>
      </c>
      <c r="K7" s="14">
        <v>36</v>
      </c>
      <c r="L7" s="31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30" customHeight="1" x14ac:dyDescent="0.15">
      <c r="A8" s="13" t="s">
        <v>74</v>
      </c>
      <c r="B8" s="14">
        <v>2</v>
      </c>
      <c r="C8" s="14">
        <f t="shared" si="0"/>
        <v>4</v>
      </c>
      <c r="D8" s="14" t="s">
        <v>12</v>
      </c>
      <c r="E8" s="14">
        <v>4</v>
      </c>
      <c r="F8" s="14">
        <f t="shared" si="1"/>
        <v>2</v>
      </c>
      <c r="G8" s="14" t="s">
        <v>12</v>
      </c>
      <c r="H8" s="14">
        <v>2</v>
      </c>
      <c r="I8" s="14">
        <f t="shared" si="2"/>
        <v>49</v>
      </c>
      <c r="J8" s="14">
        <v>14</v>
      </c>
      <c r="K8" s="14">
        <v>35</v>
      </c>
      <c r="L8" s="31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30" customHeight="1" x14ac:dyDescent="0.15">
      <c r="A9" s="13" t="s">
        <v>75</v>
      </c>
      <c r="B9" s="14">
        <v>2</v>
      </c>
      <c r="C9" s="14">
        <f t="shared" si="0"/>
        <v>4</v>
      </c>
      <c r="D9" s="14" t="s">
        <v>12</v>
      </c>
      <c r="E9" s="14">
        <v>4</v>
      </c>
      <c r="F9" s="14">
        <f t="shared" si="1"/>
        <v>2</v>
      </c>
      <c r="G9" s="14" t="s">
        <v>12</v>
      </c>
      <c r="H9" s="14">
        <v>2</v>
      </c>
      <c r="I9" s="14">
        <f t="shared" si="2"/>
        <v>46</v>
      </c>
      <c r="J9" s="14">
        <v>16</v>
      </c>
      <c r="K9" s="14">
        <v>30</v>
      </c>
      <c r="L9" s="31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ht="30" customHeight="1" x14ac:dyDescent="0.15">
      <c r="A10" s="13" t="s">
        <v>76</v>
      </c>
      <c r="B10" s="14">
        <v>2</v>
      </c>
      <c r="C10" s="14">
        <f t="shared" si="0"/>
        <v>5</v>
      </c>
      <c r="D10" s="14" t="s">
        <v>12</v>
      </c>
      <c r="E10" s="14">
        <v>5</v>
      </c>
      <c r="F10" s="14">
        <f t="shared" si="1"/>
        <v>2</v>
      </c>
      <c r="G10" s="14" t="s">
        <v>12</v>
      </c>
      <c r="H10" s="14">
        <v>2</v>
      </c>
      <c r="I10" s="14">
        <f t="shared" si="2"/>
        <v>38</v>
      </c>
      <c r="J10" s="14">
        <v>14</v>
      </c>
      <c r="K10" s="14">
        <v>24</v>
      </c>
      <c r="L10" s="31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30" customHeight="1" x14ac:dyDescent="0.15">
      <c r="A11" s="13" t="s">
        <v>77</v>
      </c>
      <c r="B11" s="14">
        <v>2</v>
      </c>
      <c r="C11" s="14">
        <f t="shared" si="0"/>
        <v>5</v>
      </c>
      <c r="D11" s="14" t="s">
        <v>12</v>
      </c>
      <c r="E11" s="14">
        <v>5</v>
      </c>
      <c r="F11" s="14">
        <f t="shared" si="1"/>
        <v>2</v>
      </c>
      <c r="G11" s="14" t="s">
        <v>12</v>
      </c>
      <c r="H11" s="14">
        <v>2</v>
      </c>
      <c r="I11" s="14">
        <f t="shared" si="2"/>
        <v>36</v>
      </c>
      <c r="J11" s="14">
        <v>9</v>
      </c>
      <c r="K11" s="14">
        <v>27</v>
      </c>
      <c r="L11" s="31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30" customHeight="1" x14ac:dyDescent="0.15">
      <c r="A12" s="13" t="s">
        <v>78</v>
      </c>
      <c r="B12" s="14">
        <v>2</v>
      </c>
      <c r="C12" s="14">
        <f t="shared" si="0"/>
        <v>5</v>
      </c>
      <c r="D12" s="14" t="s">
        <v>12</v>
      </c>
      <c r="E12" s="14">
        <v>5</v>
      </c>
      <c r="F12" s="14">
        <f>SUM(G12:H12)</f>
        <v>2</v>
      </c>
      <c r="G12" s="14" t="s">
        <v>12</v>
      </c>
      <c r="H12" s="14">
        <v>2</v>
      </c>
      <c r="I12" s="14">
        <f t="shared" si="2"/>
        <v>24</v>
      </c>
      <c r="J12" s="14">
        <v>8</v>
      </c>
      <c r="K12" s="14">
        <v>16</v>
      </c>
      <c r="L12" s="31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30" customHeight="1" x14ac:dyDescent="0.15">
      <c r="A13" s="13" t="s">
        <v>79</v>
      </c>
      <c r="B13" s="14">
        <v>2</v>
      </c>
      <c r="C13" s="14">
        <f t="shared" si="0"/>
        <v>5</v>
      </c>
      <c r="D13" s="14" t="s">
        <v>12</v>
      </c>
      <c r="E13" s="14">
        <v>5</v>
      </c>
      <c r="F13" s="14">
        <f>SUM(G13:H13)</f>
        <v>2</v>
      </c>
      <c r="G13" s="14" t="s">
        <v>12</v>
      </c>
      <c r="H13" s="14">
        <v>2</v>
      </c>
      <c r="I13" s="14">
        <f t="shared" si="2"/>
        <v>22</v>
      </c>
      <c r="J13" s="14">
        <v>8</v>
      </c>
      <c r="K13" s="14">
        <v>14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30" customHeight="1" x14ac:dyDescent="0.15">
      <c r="A14" s="13" t="s">
        <v>80</v>
      </c>
      <c r="B14" s="14">
        <v>2</v>
      </c>
      <c r="C14" s="14">
        <f t="shared" si="0"/>
        <v>5</v>
      </c>
      <c r="D14" s="14" t="s">
        <v>12</v>
      </c>
      <c r="E14" s="14">
        <v>5</v>
      </c>
      <c r="F14" s="14">
        <f>SUM(G14:H14)</f>
        <v>2</v>
      </c>
      <c r="G14" s="14" t="s">
        <v>12</v>
      </c>
      <c r="H14" s="14">
        <v>2</v>
      </c>
      <c r="I14" s="14">
        <f t="shared" si="2"/>
        <v>22</v>
      </c>
      <c r="J14" s="14">
        <v>6</v>
      </c>
      <c r="K14" s="14">
        <v>16</v>
      </c>
      <c r="L14" s="31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30" customHeight="1" x14ac:dyDescent="0.15">
      <c r="B15" s="18"/>
      <c r="C15" s="18"/>
      <c r="D15" s="18"/>
      <c r="E15" s="18"/>
      <c r="F15" s="18"/>
      <c r="G15" s="18"/>
      <c r="H15" s="18"/>
      <c r="I15" s="18"/>
      <c r="J15" s="18"/>
      <c r="K15" s="19" t="s">
        <v>22</v>
      </c>
      <c r="L15" s="47"/>
      <c r="M15" s="47"/>
      <c r="N15" s="47"/>
      <c r="O15" s="47"/>
      <c r="P15" s="47"/>
      <c r="Q15" s="47"/>
    </row>
  </sheetData>
  <mergeCells count="5">
    <mergeCell ref="A3:A4"/>
    <mergeCell ref="B3:B4"/>
    <mergeCell ref="C3:E3"/>
    <mergeCell ref="F3:H3"/>
    <mergeCell ref="I3:K3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showGridLines="0" zoomScale="70" zoomScaleNormal="70" workbookViewId="0">
      <selection activeCell="D5" sqref="D5"/>
    </sheetView>
  </sheetViews>
  <sheetFormatPr defaultRowHeight="17.25" x14ac:dyDescent="0.15"/>
  <cols>
    <col min="1" max="1" width="15" style="1" customWidth="1"/>
    <col min="2" max="2" width="8.75" style="1" customWidth="1"/>
    <col min="3" max="11" width="9.375" style="1" customWidth="1"/>
    <col min="12" max="16" width="13.75" style="1" customWidth="1"/>
    <col min="17" max="17" width="22.5" style="1" customWidth="1"/>
    <col min="18" max="16384" width="9" style="1"/>
  </cols>
  <sheetData>
    <row r="1" spans="1:24" x14ac:dyDescent="0.15">
      <c r="A1" s="1" t="s">
        <v>81</v>
      </c>
    </row>
    <row r="2" spans="1:24" x14ac:dyDescent="0.15">
      <c r="K2" s="2" t="s">
        <v>1</v>
      </c>
      <c r="L2" s="21"/>
      <c r="M2" s="21"/>
      <c r="N2" s="22"/>
      <c r="O2" s="22"/>
      <c r="P2" s="22"/>
    </row>
    <row r="3" spans="1:24" ht="30" customHeight="1" x14ac:dyDescent="0.15">
      <c r="A3" s="23" t="s">
        <v>2</v>
      </c>
      <c r="B3" s="26" t="s">
        <v>24</v>
      </c>
      <c r="C3" s="5" t="s">
        <v>69</v>
      </c>
      <c r="D3" s="24"/>
      <c r="E3" s="25"/>
      <c r="F3" s="5" t="s">
        <v>70</v>
      </c>
      <c r="G3" s="24"/>
      <c r="H3" s="25"/>
      <c r="I3" s="5" t="s">
        <v>49</v>
      </c>
      <c r="J3" s="36"/>
      <c r="K3" s="36"/>
      <c r="L3" s="31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4" ht="30" customHeight="1" x14ac:dyDescent="0.15">
      <c r="A4" s="30"/>
      <c r="B4" s="29"/>
      <c r="C4" s="13" t="s">
        <v>8</v>
      </c>
      <c r="D4" s="13" t="s">
        <v>9</v>
      </c>
      <c r="E4" s="13" t="s">
        <v>10</v>
      </c>
      <c r="F4" s="13" t="s">
        <v>8</v>
      </c>
      <c r="G4" s="13" t="s">
        <v>9</v>
      </c>
      <c r="H4" s="13" t="s">
        <v>10</v>
      </c>
      <c r="I4" s="13" t="s">
        <v>8</v>
      </c>
      <c r="J4" s="13" t="s">
        <v>9</v>
      </c>
      <c r="K4" s="13" t="s">
        <v>10</v>
      </c>
      <c r="L4" s="31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ht="30" customHeight="1" x14ac:dyDescent="0.15">
      <c r="A5" s="13" t="s">
        <v>11</v>
      </c>
      <c r="B5" s="14">
        <v>3</v>
      </c>
      <c r="C5" s="14">
        <f t="shared" ref="C5:C14" si="0">SUM(D5:E5)</f>
        <v>31</v>
      </c>
      <c r="D5" s="14">
        <v>13</v>
      </c>
      <c r="E5" s="14">
        <v>18</v>
      </c>
      <c r="F5" s="14">
        <f t="shared" ref="F5:F11" si="1">SUM(G5:H5)</f>
        <v>17</v>
      </c>
      <c r="G5" s="14">
        <v>4</v>
      </c>
      <c r="H5" s="14">
        <v>13</v>
      </c>
      <c r="I5" s="14">
        <f t="shared" ref="I5:I14" si="2">SUM(J5:K5)</f>
        <v>396</v>
      </c>
      <c r="J5" s="14">
        <v>150</v>
      </c>
      <c r="K5" s="14">
        <v>246</v>
      </c>
      <c r="L5" s="31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30" customHeight="1" x14ac:dyDescent="0.15">
      <c r="A6" s="13" t="s">
        <v>13</v>
      </c>
      <c r="B6" s="14">
        <v>3</v>
      </c>
      <c r="C6" s="14">
        <f t="shared" si="0"/>
        <v>29</v>
      </c>
      <c r="D6" s="14">
        <v>11</v>
      </c>
      <c r="E6" s="14">
        <v>18</v>
      </c>
      <c r="F6" s="14">
        <f t="shared" si="1"/>
        <v>17</v>
      </c>
      <c r="G6" s="14">
        <v>4</v>
      </c>
      <c r="H6" s="14">
        <v>13</v>
      </c>
      <c r="I6" s="14">
        <f t="shared" si="2"/>
        <v>367</v>
      </c>
      <c r="J6" s="14">
        <v>149</v>
      </c>
      <c r="K6" s="14">
        <v>218</v>
      </c>
      <c r="L6" s="31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30" customHeight="1" x14ac:dyDescent="0.15">
      <c r="A7" s="13" t="s">
        <v>14</v>
      </c>
      <c r="B7" s="14">
        <v>3</v>
      </c>
      <c r="C7" s="14">
        <f t="shared" si="0"/>
        <v>29</v>
      </c>
      <c r="D7" s="14">
        <v>11</v>
      </c>
      <c r="E7" s="14">
        <v>18</v>
      </c>
      <c r="F7" s="14">
        <f t="shared" si="1"/>
        <v>17</v>
      </c>
      <c r="G7" s="14">
        <v>4</v>
      </c>
      <c r="H7" s="14">
        <v>13</v>
      </c>
      <c r="I7" s="14">
        <f t="shared" si="2"/>
        <v>371</v>
      </c>
      <c r="J7" s="14">
        <v>132</v>
      </c>
      <c r="K7" s="14">
        <v>239</v>
      </c>
      <c r="L7" s="31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30" customHeight="1" x14ac:dyDescent="0.15">
      <c r="A8" s="13" t="s">
        <v>15</v>
      </c>
      <c r="B8" s="14">
        <v>3</v>
      </c>
      <c r="C8" s="14">
        <f t="shared" si="0"/>
        <v>28</v>
      </c>
      <c r="D8" s="14">
        <v>11</v>
      </c>
      <c r="E8" s="14">
        <v>17</v>
      </c>
      <c r="F8" s="14">
        <f t="shared" si="1"/>
        <v>16</v>
      </c>
      <c r="G8" s="14">
        <v>4</v>
      </c>
      <c r="H8" s="14">
        <v>12</v>
      </c>
      <c r="I8" s="14">
        <f t="shared" si="2"/>
        <v>362</v>
      </c>
      <c r="J8" s="14">
        <v>133</v>
      </c>
      <c r="K8" s="14">
        <v>229</v>
      </c>
      <c r="L8" s="31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30" customHeight="1" x14ac:dyDescent="0.15">
      <c r="A9" s="13" t="s">
        <v>16</v>
      </c>
      <c r="B9" s="14">
        <v>3</v>
      </c>
      <c r="C9" s="14">
        <f t="shared" si="0"/>
        <v>28</v>
      </c>
      <c r="D9" s="14">
        <v>11</v>
      </c>
      <c r="E9" s="14">
        <v>17</v>
      </c>
      <c r="F9" s="14">
        <f t="shared" si="1"/>
        <v>16</v>
      </c>
      <c r="G9" s="14">
        <v>4</v>
      </c>
      <c r="H9" s="14">
        <v>12</v>
      </c>
      <c r="I9" s="14">
        <f t="shared" si="2"/>
        <v>362</v>
      </c>
      <c r="J9" s="14">
        <v>134</v>
      </c>
      <c r="K9" s="14">
        <v>228</v>
      </c>
      <c r="L9" s="31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ht="30" customHeight="1" x14ac:dyDescent="0.15">
      <c r="A10" s="13" t="s">
        <v>17</v>
      </c>
      <c r="B10" s="14">
        <v>3</v>
      </c>
      <c r="C10" s="14">
        <f t="shared" si="0"/>
        <v>27</v>
      </c>
      <c r="D10" s="14">
        <v>8</v>
      </c>
      <c r="E10" s="14">
        <v>19</v>
      </c>
      <c r="F10" s="14">
        <f t="shared" si="1"/>
        <v>17</v>
      </c>
      <c r="G10" s="14">
        <v>3</v>
      </c>
      <c r="H10" s="14">
        <v>14</v>
      </c>
      <c r="I10" s="14">
        <f t="shared" si="2"/>
        <v>350</v>
      </c>
      <c r="J10" s="14">
        <v>128</v>
      </c>
      <c r="K10" s="14">
        <v>222</v>
      </c>
      <c r="L10" s="31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30" customHeight="1" x14ac:dyDescent="0.15">
      <c r="A11" s="13" t="s">
        <v>18</v>
      </c>
      <c r="B11" s="14">
        <v>3</v>
      </c>
      <c r="C11" s="14">
        <f t="shared" si="0"/>
        <v>29</v>
      </c>
      <c r="D11" s="14">
        <v>10</v>
      </c>
      <c r="E11" s="14">
        <v>19</v>
      </c>
      <c r="F11" s="14">
        <f t="shared" si="1"/>
        <v>17</v>
      </c>
      <c r="G11" s="14">
        <v>3</v>
      </c>
      <c r="H11" s="14">
        <v>14</v>
      </c>
      <c r="I11" s="14">
        <f t="shared" si="2"/>
        <v>364</v>
      </c>
      <c r="J11" s="14">
        <v>135</v>
      </c>
      <c r="K11" s="14">
        <v>229</v>
      </c>
      <c r="L11" s="31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30" customHeight="1" x14ac:dyDescent="0.15">
      <c r="A12" s="13" t="s">
        <v>19</v>
      </c>
      <c r="B12" s="14">
        <v>3</v>
      </c>
      <c r="C12" s="14">
        <f t="shared" si="0"/>
        <v>28</v>
      </c>
      <c r="D12" s="14">
        <v>9</v>
      </c>
      <c r="E12" s="14">
        <v>19</v>
      </c>
      <c r="F12" s="14">
        <f>SUM(G12:H12)</f>
        <v>17</v>
      </c>
      <c r="G12" s="14">
        <v>3</v>
      </c>
      <c r="H12" s="14">
        <v>14</v>
      </c>
      <c r="I12" s="14">
        <f t="shared" si="2"/>
        <v>373</v>
      </c>
      <c r="J12" s="14">
        <v>145</v>
      </c>
      <c r="K12" s="14">
        <v>228</v>
      </c>
      <c r="L12" s="31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30" customHeight="1" x14ac:dyDescent="0.15">
      <c r="A13" s="13" t="s">
        <v>20</v>
      </c>
      <c r="B13" s="14">
        <v>3</v>
      </c>
      <c r="C13" s="14">
        <f t="shared" si="0"/>
        <v>30</v>
      </c>
      <c r="D13" s="14">
        <v>10</v>
      </c>
      <c r="E13" s="14">
        <v>20</v>
      </c>
      <c r="F13" s="14">
        <f>SUM(G13:H13)</f>
        <v>18</v>
      </c>
      <c r="G13" s="14">
        <v>4</v>
      </c>
      <c r="H13" s="14">
        <v>14</v>
      </c>
      <c r="I13" s="14">
        <f t="shared" si="2"/>
        <v>331</v>
      </c>
      <c r="J13" s="14">
        <v>120</v>
      </c>
      <c r="K13" s="14">
        <v>211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30" customHeight="1" x14ac:dyDescent="0.15">
      <c r="A14" s="13" t="s">
        <v>21</v>
      </c>
      <c r="B14" s="14">
        <v>3</v>
      </c>
      <c r="C14" s="14">
        <f t="shared" si="0"/>
        <v>31</v>
      </c>
      <c r="D14" s="14">
        <v>10</v>
      </c>
      <c r="E14" s="14">
        <v>21</v>
      </c>
      <c r="F14" s="14">
        <f>SUM(G14:H14)</f>
        <v>17</v>
      </c>
      <c r="G14" s="14">
        <v>3</v>
      </c>
      <c r="H14" s="14">
        <v>14</v>
      </c>
      <c r="I14" s="14">
        <f t="shared" si="2"/>
        <v>319</v>
      </c>
      <c r="J14" s="14">
        <v>120</v>
      </c>
      <c r="K14" s="14">
        <v>199</v>
      </c>
      <c r="L14" s="31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30" customHeight="1" x14ac:dyDescent="0.15">
      <c r="B15" s="18"/>
      <c r="C15" s="18"/>
      <c r="D15" s="18"/>
      <c r="E15" s="18"/>
      <c r="F15" s="18"/>
      <c r="G15" s="18"/>
      <c r="H15" s="18"/>
      <c r="I15" s="18"/>
      <c r="J15" s="18"/>
      <c r="K15" s="19" t="s">
        <v>22</v>
      </c>
      <c r="L15" s="22"/>
      <c r="M15" s="22"/>
      <c r="N15" s="22"/>
      <c r="O15" s="22"/>
      <c r="P15" s="22"/>
      <c r="Q15" s="22"/>
    </row>
  </sheetData>
  <mergeCells count="5">
    <mergeCell ref="A3:A4"/>
    <mergeCell ref="B3:B4"/>
    <mergeCell ref="C3:E3"/>
    <mergeCell ref="F3:H3"/>
    <mergeCell ref="I3:K3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8"/>
  <sheetViews>
    <sheetView showGridLines="0" zoomScale="80" zoomScaleNormal="80" workbookViewId="0">
      <selection activeCell="D5" sqref="D5"/>
    </sheetView>
  </sheetViews>
  <sheetFormatPr defaultRowHeight="17.25" x14ac:dyDescent="0.15"/>
  <cols>
    <col min="1" max="1" width="15" style="1" customWidth="1"/>
    <col min="2" max="16" width="8.75" style="1" customWidth="1"/>
    <col min="17" max="27" width="9.375" style="1" customWidth="1"/>
    <col min="28" max="32" width="13.75" style="1" customWidth="1"/>
    <col min="33" max="33" width="22.5" style="1" customWidth="1"/>
    <col min="34" max="16384" width="9" style="1"/>
  </cols>
  <sheetData>
    <row r="1" spans="1:25" x14ac:dyDescent="0.15">
      <c r="A1" s="1" t="s">
        <v>82</v>
      </c>
    </row>
    <row r="2" spans="1:25" x14ac:dyDescent="0.15">
      <c r="M2" s="20"/>
      <c r="N2" s="20"/>
      <c r="O2" s="21"/>
      <c r="P2" s="21" t="s">
        <v>83</v>
      </c>
      <c r="Q2" s="22"/>
      <c r="R2" s="22"/>
      <c r="S2" s="22"/>
    </row>
    <row r="3" spans="1:25" ht="52.5" customHeight="1" x14ac:dyDescent="0.15">
      <c r="A3" s="23" t="s">
        <v>2</v>
      </c>
      <c r="B3" s="23" t="s">
        <v>84</v>
      </c>
      <c r="C3" s="29"/>
      <c r="D3" s="29"/>
      <c r="E3" s="5" t="s">
        <v>85</v>
      </c>
      <c r="F3" s="36"/>
      <c r="G3" s="36"/>
      <c r="H3" s="37"/>
      <c r="I3" s="5" t="s">
        <v>86</v>
      </c>
      <c r="J3" s="36"/>
      <c r="K3" s="36"/>
      <c r="L3" s="37"/>
      <c r="M3" s="5" t="s">
        <v>87</v>
      </c>
      <c r="N3" s="36"/>
      <c r="O3" s="36"/>
      <c r="P3" s="37"/>
      <c r="Q3" s="31"/>
      <c r="R3" s="27"/>
      <c r="S3" s="27"/>
      <c r="T3" s="27"/>
      <c r="U3" s="27"/>
      <c r="V3" s="27"/>
      <c r="W3" s="27"/>
      <c r="X3" s="27"/>
      <c r="Y3" s="27"/>
    </row>
    <row r="4" spans="1:25" ht="30" customHeight="1" x14ac:dyDescent="0.15">
      <c r="A4" s="30"/>
      <c r="B4" s="13" t="s">
        <v>8</v>
      </c>
      <c r="C4" s="13" t="s">
        <v>9</v>
      </c>
      <c r="D4" s="13" t="s">
        <v>10</v>
      </c>
      <c r="E4" s="13" t="s">
        <v>8</v>
      </c>
      <c r="F4" s="13" t="s">
        <v>9</v>
      </c>
      <c r="G4" s="13" t="s">
        <v>10</v>
      </c>
      <c r="H4" s="13" t="s">
        <v>88</v>
      </c>
      <c r="I4" s="13" t="s">
        <v>8</v>
      </c>
      <c r="J4" s="13" t="s">
        <v>9</v>
      </c>
      <c r="K4" s="13" t="s">
        <v>10</v>
      </c>
      <c r="L4" s="13" t="s">
        <v>88</v>
      </c>
      <c r="M4" s="13" t="s">
        <v>8</v>
      </c>
      <c r="N4" s="13" t="s">
        <v>9</v>
      </c>
      <c r="O4" s="13" t="s">
        <v>10</v>
      </c>
      <c r="P4" s="13" t="s">
        <v>88</v>
      </c>
      <c r="Q4" s="31"/>
      <c r="R4" s="27"/>
      <c r="S4" s="27"/>
      <c r="T4" s="27"/>
      <c r="U4" s="27"/>
      <c r="V4" s="27"/>
      <c r="W4" s="27"/>
      <c r="X4" s="27"/>
      <c r="Y4" s="27"/>
    </row>
    <row r="5" spans="1:25" ht="30" customHeight="1" x14ac:dyDescent="0.15">
      <c r="A5" s="13" t="s">
        <v>11</v>
      </c>
      <c r="B5" s="35">
        <f t="shared" ref="B5:B14" si="0">C5+D5</f>
        <v>477</v>
      </c>
      <c r="C5" s="14">
        <v>234</v>
      </c>
      <c r="D5" s="14">
        <v>243</v>
      </c>
      <c r="E5" s="14">
        <f t="shared" ref="E5:E14" si="1">F5+G5</f>
        <v>474</v>
      </c>
      <c r="F5" s="14">
        <v>233</v>
      </c>
      <c r="G5" s="14">
        <v>241</v>
      </c>
      <c r="H5" s="48">
        <f t="shared" ref="H5:H14" si="2">(E5/B5)*100</f>
        <v>99.371069182389931</v>
      </c>
      <c r="I5" s="14">
        <v>1</v>
      </c>
      <c r="J5" s="14" t="s">
        <v>12</v>
      </c>
      <c r="K5" s="14">
        <v>1</v>
      </c>
      <c r="L5" s="49">
        <f>(I5/B5)*100</f>
        <v>0.20964360587002098</v>
      </c>
      <c r="M5" s="14">
        <f t="shared" ref="M5:M10" si="3">SUM(N5:O5)</f>
        <v>0</v>
      </c>
      <c r="N5" s="14" t="s">
        <v>12</v>
      </c>
      <c r="O5" s="14" t="s">
        <v>12</v>
      </c>
      <c r="P5" s="49">
        <f t="shared" ref="P5:P10" si="4">(M5/B5)*100</f>
        <v>0</v>
      </c>
      <c r="Q5" s="31"/>
      <c r="R5" s="27"/>
      <c r="S5" s="27"/>
      <c r="T5" s="27"/>
      <c r="U5" s="27"/>
      <c r="V5" s="27"/>
      <c r="W5" s="27"/>
      <c r="X5" s="27"/>
      <c r="Y5" s="27"/>
    </row>
    <row r="6" spans="1:25" ht="30" customHeight="1" x14ac:dyDescent="0.15">
      <c r="A6" s="13" t="s">
        <v>13</v>
      </c>
      <c r="B6" s="35">
        <f t="shared" si="0"/>
        <v>489</v>
      </c>
      <c r="C6" s="14">
        <v>250</v>
      </c>
      <c r="D6" s="14">
        <v>239</v>
      </c>
      <c r="E6" s="14">
        <f t="shared" si="1"/>
        <v>484</v>
      </c>
      <c r="F6" s="14">
        <v>246</v>
      </c>
      <c r="G6" s="14">
        <v>238</v>
      </c>
      <c r="H6" s="48">
        <f t="shared" si="2"/>
        <v>98.977505112474446</v>
      </c>
      <c r="I6" s="14" t="s">
        <v>12</v>
      </c>
      <c r="J6" s="14" t="s">
        <v>12</v>
      </c>
      <c r="K6" s="14" t="s">
        <v>12</v>
      </c>
      <c r="L6" s="49" t="s">
        <v>12</v>
      </c>
      <c r="M6" s="14">
        <f t="shared" si="3"/>
        <v>1</v>
      </c>
      <c r="N6" s="14">
        <v>1</v>
      </c>
      <c r="O6" s="14" t="s">
        <v>12</v>
      </c>
      <c r="P6" s="49">
        <f t="shared" si="4"/>
        <v>0.20449897750511251</v>
      </c>
      <c r="Q6" s="31"/>
      <c r="R6" s="27"/>
      <c r="S6" s="27"/>
      <c r="T6" s="27"/>
      <c r="U6" s="27"/>
      <c r="V6" s="27"/>
      <c r="W6" s="27"/>
      <c r="X6" s="27"/>
      <c r="Y6" s="27"/>
    </row>
    <row r="7" spans="1:25" ht="30" customHeight="1" x14ac:dyDescent="0.15">
      <c r="A7" s="13" t="s">
        <v>14</v>
      </c>
      <c r="B7" s="35">
        <f t="shared" si="0"/>
        <v>493</v>
      </c>
      <c r="C7" s="14">
        <v>265</v>
      </c>
      <c r="D7" s="14">
        <v>228</v>
      </c>
      <c r="E7" s="14">
        <f t="shared" si="1"/>
        <v>489</v>
      </c>
      <c r="F7" s="14">
        <v>263</v>
      </c>
      <c r="G7" s="14">
        <v>226</v>
      </c>
      <c r="H7" s="48">
        <f t="shared" si="2"/>
        <v>99.188640973630825</v>
      </c>
      <c r="I7" s="14" t="s">
        <v>12</v>
      </c>
      <c r="J7" s="14" t="s">
        <v>12</v>
      </c>
      <c r="K7" s="14" t="s">
        <v>12</v>
      </c>
      <c r="L7" s="49" t="s">
        <v>12</v>
      </c>
      <c r="M7" s="14">
        <f t="shared" si="3"/>
        <v>0</v>
      </c>
      <c r="N7" s="14" t="s">
        <v>12</v>
      </c>
      <c r="O7" s="14" t="s">
        <v>12</v>
      </c>
      <c r="P7" s="49">
        <f t="shared" si="4"/>
        <v>0</v>
      </c>
      <c r="Q7" s="31"/>
      <c r="R7" s="27"/>
      <c r="S7" s="27"/>
      <c r="T7" s="27"/>
      <c r="U7" s="27"/>
      <c r="V7" s="27"/>
      <c r="W7" s="27"/>
      <c r="X7" s="27"/>
      <c r="Y7" s="27"/>
    </row>
    <row r="8" spans="1:25" ht="30" customHeight="1" x14ac:dyDescent="0.15">
      <c r="A8" s="13" t="s">
        <v>15</v>
      </c>
      <c r="B8" s="35">
        <f t="shared" si="0"/>
        <v>462</v>
      </c>
      <c r="C8" s="14">
        <v>224</v>
      </c>
      <c r="D8" s="14">
        <v>238</v>
      </c>
      <c r="E8" s="14">
        <f t="shared" si="1"/>
        <v>456</v>
      </c>
      <c r="F8" s="14">
        <v>223</v>
      </c>
      <c r="G8" s="14">
        <v>233</v>
      </c>
      <c r="H8" s="48">
        <f t="shared" si="2"/>
        <v>98.701298701298697</v>
      </c>
      <c r="I8" s="14" t="s">
        <v>12</v>
      </c>
      <c r="J8" s="14" t="s">
        <v>12</v>
      </c>
      <c r="K8" s="14" t="s">
        <v>12</v>
      </c>
      <c r="L8" s="14" t="s">
        <v>12</v>
      </c>
      <c r="M8" s="14">
        <f t="shared" si="3"/>
        <v>1</v>
      </c>
      <c r="N8" s="14" t="s">
        <v>12</v>
      </c>
      <c r="O8" s="14">
        <v>1</v>
      </c>
      <c r="P8" s="49">
        <f t="shared" si="4"/>
        <v>0.21645021645021645</v>
      </c>
      <c r="Q8" s="31"/>
      <c r="R8" s="27"/>
      <c r="S8" s="27"/>
      <c r="T8" s="27"/>
      <c r="U8" s="27"/>
      <c r="V8" s="27"/>
      <c r="W8" s="27"/>
      <c r="X8" s="27"/>
      <c r="Y8" s="27"/>
    </row>
    <row r="9" spans="1:25" ht="30" customHeight="1" x14ac:dyDescent="0.15">
      <c r="A9" s="13" t="s">
        <v>16</v>
      </c>
      <c r="B9" s="35">
        <f t="shared" si="0"/>
        <v>530</v>
      </c>
      <c r="C9" s="14">
        <v>287</v>
      </c>
      <c r="D9" s="14">
        <v>243</v>
      </c>
      <c r="E9" s="14">
        <f t="shared" si="1"/>
        <v>524</v>
      </c>
      <c r="F9" s="14">
        <v>284</v>
      </c>
      <c r="G9" s="14">
        <v>240</v>
      </c>
      <c r="H9" s="48">
        <f t="shared" si="2"/>
        <v>98.867924528301884</v>
      </c>
      <c r="I9" s="14">
        <v>1</v>
      </c>
      <c r="J9" s="14" t="s">
        <v>12</v>
      </c>
      <c r="K9" s="14">
        <v>1</v>
      </c>
      <c r="L9" s="49">
        <f>(I9/B9)*100</f>
        <v>0.18867924528301888</v>
      </c>
      <c r="M9" s="14">
        <f t="shared" si="3"/>
        <v>2</v>
      </c>
      <c r="N9" s="14">
        <v>1</v>
      </c>
      <c r="O9" s="14">
        <v>1</v>
      </c>
      <c r="P9" s="49">
        <f t="shared" si="4"/>
        <v>0.37735849056603776</v>
      </c>
      <c r="Q9" s="31"/>
      <c r="R9" s="27"/>
      <c r="S9" s="27"/>
      <c r="T9" s="27"/>
      <c r="U9" s="27"/>
      <c r="V9" s="27"/>
      <c r="W9" s="27"/>
      <c r="X9" s="27"/>
      <c r="Y9" s="27"/>
    </row>
    <row r="10" spans="1:25" ht="30" customHeight="1" x14ac:dyDescent="0.15">
      <c r="A10" s="13" t="s">
        <v>17</v>
      </c>
      <c r="B10" s="35">
        <f t="shared" si="0"/>
        <v>520</v>
      </c>
      <c r="C10" s="14">
        <v>278</v>
      </c>
      <c r="D10" s="14">
        <v>242</v>
      </c>
      <c r="E10" s="14">
        <f t="shared" si="1"/>
        <v>515</v>
      </c>
      <c r="F10" s="14">
        <v>275</v>
      </c>
      <c r="G10" s="14">
        <v>240</v>
      </c>
      <c r="H10" s="48">
        <f t="shared" si="2"/>
        <v>99.038461538461547</v>
      </c>
      <c r="I10" s="14">
        <v>1</v>
      </c>
      <c r="J10" s="14">
        <v>1</v>
      </c>
      <c r="K10" s="14" t="s">
        <v>12</v>
      </c>
      <c r="L10" s="49">
        <f>(I10/B10)*100</f>
        <v>0.19230769230769232</v>
      </c>
      <c r="M10" s="14">
        <f t="shared" si="3"/>
        <v>1</v>
      </c>
      <c r="N10" s="14" t="s">
        <v>12</v>
      </c>
      <c r="O10" s="14">
        <v>1</v>
      </c>
      <c r="P10" s="49">
        <f t="shared" si="4"/>
        <v>0.19230769230769232</v>
      </c>
      <c r="Q10" s="31"/>
      <c r="R10" s="27"/>
      <c r="S10" s="27"/>
      <c r="T10" s="27"/>
      <c r="U10" s="27"/>
      <c r="V10" s="27"/>
      <c r="W10" s="27"/>
      <c r="X10" s="27"/>
      <c r="Y10" s="27"/>
    </row>
    <row r="11" spans="1:25" ht="30" customHeight="1" x14ac:dyDescent="0.15">
      <c r="A11" s="13" t="s">
        <v>18</v>
      </c>
      <c r="B11" s="35">
        <f t="shared" si="0"/>
        <v>512</v>
      </c>
      <c r="C11" s="14">
        <v>248</v>
      </c>
      <c r="D11" s="14">
        <v>264</v>
      </c>
      <c r="E11" s="14">
        <f t="shared" si="1"/>
        <v>509</v>
      </c>
      <c r="F11" s="14">
        <v>246</v>
      </c>
      <c r="G11" s="14">
        <v>263</v>
      </c>
      <c r="H11" s="48">
        <f t="shared" si="2"/>
        <v>99.4140625</v>
      </c>
      <c r="I11" s="14">
        <v>1</v>
      </c>
      <c r="J11" s="14" t="s">
        <v>12</v>
      </c>
      <c r="K11" s="14">
        <v>1</v>
      </c>
      <c r="L11" s="49">
        <f>(I11/B11)*100</f>
        <v>0.1953125</v>
      </c>
      <c r="M11" s="14" t="s">
        <v>12</v>
      </c>
      <c r="N11" s="14" t="s">
        <v>12</v>
      </c>
      <c r="O11" s="14" t="s">
        <v>12</v>
      </c>
      <c r="P11" s="49" t="s">
        <v>12</v>
      </c>
      <c r="Q11" s="31"/>
      <c r="R11" s="27"/>
      <c r="S11" s="27"/>
      <c r="T11" s="27"/>
      <c r="U11" s="27"/>
      <c r="V11" s="27"/>
      <c r="W11" s="27"/>
      <c r="X11" s="27"/>
      <c r="Y11" s="27"/>
    </row>
    <row r="12" spans="1:25" ht="30" customHeight="1" x14ac:dyDescent="0.15">
      <c r="A12" s="13" t="s">
        <v>35</v>
      </c>
      <c r="B12" s="35">
        <f t="shared" si="0"/>
        <v>465</v>
      </c>
      <c r="C12" s="14">
        <v>239</v>
      </c>
      <c r="D12" s="14">
        <v>226</v>
      </c>
      <c r="E12" s="14">
        <f t="shared" si="1"/>
        <v>461</v>
      </c>
      <c r="F12" s="14">
        <v>236</v>
      </c>
      <c r="G12" s="14">
        <v>225</v>
      </c>
      <c r="H12" s="48">
        <f t="shared" si="2"/>
        <v>99.13978494623656</v>
      </c>
      <c r="I12" s="14" t="s">
        <v>12</v>
      </c>
      <c r="J12" s="14" t="s">
        <v>12</v>
      </c>
      <c r="K12" s="14" t="s">
        <v>12</v>
      </c>
      <c r="L12" s="49" t="s">
        <v>12</v>
      </c>
      <c r="M12" s="14">
        <f>SUM(N12:O12)</f>
        <v>1</v>
      </c>
      <c r="N12" s="14">
        <v>1</v>
      </c>
      <c r="O12" s="14" t="s">
        <v>12</v>
      </c>
      <c r="P12" s="49">
        <f>(M12/B12)*100</f>
        <v>0.21505376344086022</v>
      </c>
      <c r="Q12" s="31"/>
      <c r="R12" s="27"/>
      <c r="S12" s="27"/>
      <c r="T12" s="27"/>
      <c r="U12" s="27"/>
      <c r="V12" s="27"/>
      <c r="W12" s="27"/>
      <c r="X12" s="27"/>
      <c r="Y12" s="27"/>
    </row>
    <row r="13" spans="1:25" ht="30" customHeight="1" x14ac:dyDescent="0.15">
      <c r="A13" s="13" t="s">
        <v>36</v>
      </c>
      <c r="B13" s="35">
        <f t="shared" si="0"/>
        <v>496</v>
      </c>
      <c r="C13" s="14">
        <v>262</v>
      </c>
      <c r="D13" s="14">
        <v>234</v>
      </c>
      <c r="E13" s="14">
        <f t="shared" si="1"/>
        <v>494</v>
      </c>
      <c r="F13" s="14">
        <v>261</v>
      </c>
      <c r="G13" s="14">
        <v>233</v>
      </c>
      <c r="H13" s="48">
        <f t="shared" si="2"/>
        <v>99.596774193548384</v>
      </c>
      <c r="I13" s="14" t="s">
        <v>12</v>
      </c>
      <c r="J13" s="14" t="s">
        <v>12</v>
      </c>
      <c r="K13" s="14" t="s">
        <v>12</v>
      </c>
      <c r="L13" s="49" t="s">
        <v>12</v>
      </c>
      <c r="M13" s="14">
        <f>SUM(N13:O13)</f>
        <v>1</v>
      </c>
      <c r="N13" s="14" t="s">
        <v>12</v>
      </c>
      <c r="O13" s="14">
        <v>1</v>
      </c>
      <c r="P13" s="49">
        <f>(M13/B13)*100</f>
        <v>0.20161290322580644</v>
      </c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30" customHeight="1" x14ac:dyDescent="0.15">
      <c r="A14" s="13" t="s">
        <v>37</v>
      </c>
      <c r="B14" s="35">
        <f t="shared" si="0"/>
        <v>490</v>
      </c>
      <c r="C14" s="14">
        <v>256</v>
      </c>
      <c r="D14" s="14">
        <v>234</v>
      </c>
      <c r="E14" s="14">
        <f t="shared" si="1"/>
        <v>487</v>
      </c>
      <c r="F14" s="14">
        <v>255</v>
      </c>
      <c r="G14" s="14">
        <v>232</v>
      </c>
      <c r="H14" s="48">
        <f t="shared" si="2"/>
        <v>99.387755102040813</v>
      </c>
      <c r="I14" s="14" t="s">
        <v>12</v>
      </c>
      <c r="J14" s="14" t="s">
        <v>12</v>
      </c>
      <c r="K14" s="14" t="s">
        <v>12</v>
      </c>
      <c r="L14" s="49" t="s">
        <v>12</v>
      </c>
      <c r="M14" s="14">
        <f>SUM(N14:O14)</f>
        <v>0</v>
      </c>
      <c r="N14" s="14" t="s">
        <v>12</v>
      </c>
      <c r="O14" s="14" t="s">
        <v>12</v>
      </c>
      <c r="P14" s="49">
        <f>(M14/B14)*100</f>
        <v>0</v>
      </c>
      <c r="Q14" s="31"/>
      <c r="R14" s="27"/>
      <c r="S14" s="27"/>
      <c r="T14" s="27"/>
      <c r="U14" s="27"/>
      <c r="V14" s="27"/>
      <c r="W14" s="27"/>
      <c r="X14" s="27"/>
      <c r="Y14" s="27"/>
    </row>
    <row r="15" spans="1:25" ht="15" customHeight="1" x14ac:dyDescent="0.1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33"/>
      <c r="L15" s="33"/>
      <c r="M15" s="33"/>
      <c r="N15" s="33"/>
      <c r="O15" s="33"/>
      <c r="P15" s="33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52.5" customHeight="1" x14ac:dyDescent="0.15">
      <c r="A16" s="23" t="s">
        <v>2</v>
      </c>
      <c r="B16" s="23" t="s">
        <v>89</v>
      </c>
      <c r="C16" s="29"/>
      <c r="D16" s="29"/>
      <c r="E16" s="26" t="s">
        <v>90</v>
      </c>
      <c r="F16" s="29"/>
      <c r="G16" s="29"/>
      <c r="H16" s="26" t="s">
        <v>91</v>
      </c>
      <c r="I16" s="29"/>
      <c r="J16" s="29"/>
      <c r="K16" s="31"/>
      <c r="L16" s="27"/>
      <c r="M16" s="27"/>
      <c r="N16" s="27"/>
      <c r="O16" s="27"/>
      <c r="P16" s="27"/>
      <c r="Q16" s="27"/>
    </row>
    <row r="17" spans="1:33" ht="52.5" customHeight="1" x14ac:dyDescent="0.15">
      <c r="A17" s="30"/>
      <c r="B17" s="13" t="s">
        <v>8</v>
      </c>
      <c r="C17" s="13" t="s">
        <v>9</v>
      </c>
      <c r="D17" s="13" t="s">
        <v>10</v>
      </c>
      <c r="E17" s="13" t="s">
        <v>8</v>
      </c>
      <c r="F17" s="13" t="s">
        <v>9</v>
      </c>
      <c r="G17" s="13" t="s">
        <v>10</v>
      </c>
      <c r="H17" s="13" t="s">
        <v>8</v>
      </c>
      <c r="I17" s="13" t="s">
        <v>9</v>
      </c>
      <c r="J17" s="13" t="s">
        <v>10</v>
      </c>
      <c r="K17" s="31"/>
      <c r="L17" s="27"/>
      <c r="M17" s="27"/>
      <c r="N17" s="27"/>
      <c r="O17" s="27"/>
      <c r="P17" s="27"/>
      <c r="Q17" s="27"/>
    </row>
    <row r="18" spans="1:33" ht="30" customHeight="1" x14ac:dyDescent="0.15">
      <c r="A18" s="13" t="s">
        <v>11</v>
      </c>
      <c r="B18" s="14">
        <f t="shared" ref="B18:B27" si="5">SUM(C18:D18)</f>
        <v>2</v>
      </c>
      <c r="C18" s="14">
        <v>1</v>
      </c>
      <c r="D18" s="14">
        <v>1</v>
      </c>
      <c r="E18" s="14" t="s">
        <v>12</v>
      </c>
      <c r="F18" s="14" t="s">
        <v>12</v>
      </c>
      <c r="G18" s="14" t="s">
        <v>12</v>
      </c>
      <c r="H18" s="52" t="s">
        <v>92</v>
      </c>
      <c r="I18" s="52" t="s">
        <v>92</v>
      </c>
      <c r="J18" s="52" t="s">
        <v>92</v>
      </c>
      <c r="K18" s="31"/>
      <c r="L18" s="27"/>
      <c r="M18" s="27"/>
      <c r="N18" s="27"/>
      <c r="O18" s="27"/>
      <c r="P18" s="27"/>
      <c r="Q18" s="27"/>
    </row>
    <row r="19" spans="1:33" ht="30" customHeight="1" x14ac:dyDescent="0.15">
      <c r="A19" s="13" t="s">
        <v>13</v>
      </c>
      <c r="B19" s="14">
        <f t="shared" si="5"/>
        <v>4</v>
      </c>
      <c r="C19" s="14">
        <v>3</v>
      </c>
      <c r="D19" s="14">
        <v>1</v>
      </c>
      <c r="E19" s="14" t="s">
        <v>12</v>
      </c>
      <c r="F19" s="14" t="s">
        <v>12</v>
      </c>
      <c r="G19" s="14" t="s">
        <v>12</v>
      </c>
      <c r="H19" s="52" t="s">
        <v>92</v>
      </c>
      <c r="I19" s="52" t="s">
        <v>92</v>
      </c>
      <c r="J19" s="52" t="s">
        <v>92</v>
      </c>
      <c r="K19" s="31"/>
      <c r="L19" s="27"/>
      <c r="M19" s="27"/>
      <c r="N19" s="27"/>
      <c r="O19" s="27"/>
      <c r="P19" s="27"/>
      <c r="Q19" s="27"/>
    </row>
    <row r="20" spans="1:33" ht="30" customHeight="1" x14ac:dyDescent="0.15">
      <c r="A20" s="13" t="s">
        <v>14</v>
      </c>
      <c r="B20" s="14">
        <f t="shared" si="5"/>
        <v>4</v>
      </c>
      <c r="C20" s="14">
        <v>2</v>
      </c>
      <c r="D20" s="14">
        <v>2</v>
      </c>
      <c r="E20" s="14" t="s">
        <v>12</v>
      </c>
      <c r="F20" s="14" t="s">
        <v>12</v>
      </c>
      <c r="G20" s="14" t="s">
        <v>12</v>
      </c>
      <c r="H20" s="52" t="s">
        <v>92</v>
      </c>
      <c r="I20" s="52" t="s">
        <v>92</v>
      </c>
      <c r="J20" s="52" t="s">
        <v>92</v>
      </c>
      <c r="K20" s="31"/>
      <c r="L20" s="27"/>
      <c r="M20" s="27"/>
      <c r="N20" s="27"/>
      <c r="O20" s="27"/>
      <c r="P20" s="27"/>
      <c r="Q20" s="27"/>
    </row>
    <row r="21" spans="1:33" ht="30" customHeight="1" x14ac:dyDescent="0.15">
      <c r="A21" s="13" t="s">
        <v>15</v>
      </c>
      <c r="B21" s="14">
        <f t="shared" si="5"/>
        <v>5</v>
      </c>
      <c r="C21" s="14">
        <v>1</v>
      </c>
      <c r="D21" s="14">
        <v>4</v>
      </c>
      <c r="E21" s="14" t="s">
        <v>12</v>
      </c>
      <c r="F21" s="14" t="s">
        <v>12</v>
      </c>
      <c r="G21" s="14" t="s">
        <v>12</v>
      </c>
      <c r="H21" s="52" t="s">
        <v>92</v>
      </c>
      <c r="I21" s="52" t="s">
        <v>92</v>
      </c>
      <c r="J21" s="52" t="s">
        <v>92</v>
      </c>
      <c r="K21" s="31"/>
      <c r="L21" s="27"/>
      <c r="M21" s="27"/>
      <c r="N21" s="27"/>
      <c r="O21" s="27"/>
      <c r="P21" s="27"/>
      <c r="Q21" s="27"/>
    </row>
    <row r="22" spans="1:33" ht="30" customHeight="1" x14ac:dyDescent="0.15">
      <c r="A22" s="13" t="s">
        <v>16</v>
      </c>
      <c r="B22" s="14">
        <f t="shared" si="5"/>
        <v>3</v>
      </c>
      <c r="C22" s="14">
        <v>2</v>
      </c>
      <c r="D22" s="14">
        <v>1</v>
      </c>
      <c r="E22" s="14" t="s">
        <v>12</v>
      </c>
      <c r="F22" s="14" t="s">
        <v>12</v>
      </c>
      <c r="G22" s="14" t="s">
        <v>12</v>
      </c>
      <c r="H22" s="52" t="s">
        <v>92</v>
      </c>
      <c r="I22" s="52" t="s">
        <v>92</v>
      </c>
      <c r="J22" s="52" t="s">
        <v>92</v>
      </c>
      <c r="K22" s="31"/>
      <c r="L22" s="27"/>
      <c r="M22" s="27"/>
      <c r="N22" s="27"/>
      <c r="O22" s="27"/>
      <c r="P22" s="27"/>
      <c r="Q22" s="27"/>
    </row>
    <row r="23" spans="1:33" ht="30" customHeight="1" x14ac:dyDescent="0.15">
      <c r="A23" s="13" t="s">
        <v>17</v>
      </c>
      <c r="B23" s="14">
        <f t="shared" si="5"/>
        <v>2</v>
      </c>
      <c r="C23" s="14">
        <v>1</v>
      </c>
      <c r="D23" s="14">
        <v>1</v>
      </c>
      <c r="E23" s="14">
        <v>1</v>
      </c>
      <c r="F23" s="14">
        <v>1</v>
      </c>
      <c r="G23" s="14" t="s">
        <v>12</v>
      </c>
      <c r="H23" s="52" t="s">
        <v>92</v>
      </c>
      <c r="I23" s="52" t="s">
        <v>92</v>
      </c>
      <c r="J23" s="52" t="s">
        <v>92</v>
      </c>
      <c r="K23" s="31"/>
      <c r="L23" s="27"/>
      <c r="M23" s="27"/>
      <c r="N23" s="27"/>
      <c r="O23" s="27"/>
      <c r="P23" s="27"/>
      <c r="Q23" s="27"/>
    </row>
    <row r="24" spans="1:33" ht="30" customHeight="1" x14ac:dyDescent="0.15">
      <c r="A24" s="13" t="s">
        <v>18</v>
      </c>
      <c r="B24" s="14">
        <f t="shared" si="5"/>
        <v>2</v>
      </c>
      <c r="C24" s="14">
        <v>2</v>
      </c>
      <c r="D24" s="53">
        <v>0</v>
      </c>
      <c r="E24" s="14" t="s">
        <v>12</v>
      </c>
      <c r="F24" s="14" t="s">
        <v>12</v>
      </c>
      <c r="G24" s="14" t="s">
        <v>12</v>
      </c>
      <c r="H24" s="52" t="s">
        <v>92</v>
      </c>
      <c r="I24" s="52" t="s">
        <v>92</v>
      </c>
      <c r="J24" s="52" t="s">
        <v>92</v>
      </c>
      <c r="K24" s="31"/>
      <c r="L24" s="27"/>
      <c r="M24" s="27"/>
      <c r="N24" s="27"/>
      <c r="O24" s="27"/>
      <c r="P24" s="27"/>
      <c r="Q24" s="27"/>
    </row>
    <row r="25" spans="1:33" ht="30" customHeight="1" x14ac:dyDescent="0.15">
      <c r="A25" s="13" t="s">
        <v>19</v>
      </c>
      <c r="B25" s="14">
        <f t="shared" si="5"/>
        <v>3</v>
      </c>
      <c r="C25" s="14">
        <v>2</v>
      </c>
      <c r="D25" s="14">
        <v>1</v>
      </c>
      <c r="E25" s="14" t="s">
        <v>12</v>
      </c>
      <c r="F25" s="14" t="s">
        <v>12</v>
      </c>
      <c r="G25" s="14" t="s">
        <v>12</v>
      </c>
      <c r="H25" s="52" t="s">
        <v>92</v>
      </c>
      <c r="I25" s="52" t="s">
        <v>92</v>
      </c>
      <c r="J25" s="52" t="s">
        <v>92</v>
      </c>
      <c r="K25" s="31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33" ht="30" customHeight="1" x14ac:dyDescent="0.15">
      <c r="A26" s="13" t="s">
        <v>20</v>
      </c>
      <c r="B26" s="14">
        <f t="shared" si="5"/>
        <v>1</v>
      </c>
      <c r="C26" s="14">
        <v>1</v>
      </c>
      <c r="D26" s="14" t="s">
        <v>12</v>
      </c>
      <c r="E26" s="14" t="s">
        <v>12</v>
      </c>
      <c r="F26" s="14" t="s">
        <v>12</v>
      </c>
      <c r="G26" s="14" t="s">
        <v>12</v>
      </c>
      <c r="H26" s="52" t="s">
        <v>92</v>
      </c>
      <c r="I26" s="52" t="s">
        <v>92</v>
      </c>
      <c r="J26" s="52" t="s">
        <v>92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33" ht="30" customHeight="1" x14ac:dyDescent="0.15">
      <c r="A27" s="13" t="s">
        <v>21</v>
      </c>
      <c r="B27" s="14">
        <f t="shared" si="5"/>
        <v>3</v>
      </c>
      <c r="C27" s="14">
        <v>1</v>
      </c>
      <c r="D27" s="14">
        <v>2</v>
      </c>
      <c r="E27" s="14" t="s">
        <v>12</v>
      </c>
      <c r="F27" s="14" t="s">
        <v>12</v>
      </c>
      <c r="G27" s="14" t="s">
        <v>12</v>
      </c>
      <c r="H27" s="52" t="s">
        <v>92</v>
      </c>
      <c r="I27" s="52" t="s">
        <v>92</v>
      </c>
      <c r="J27" s="52" t="s">
        <v>92</v>
      </c>
      <c r="K27" s="31"/>
      <c r="L27" s="27"/>
      <c r="M27" s="27"/>
      <c r="N27" s="27"/>
      <c r="O27" s="27"/>
      <c r="P27" s="27"/>
      <c r="Q27" s="27"/>
    </row>
    <row r="28" spans="1:33" ht="30" customHeight="1" x14ac:dyDescent="0.15">
      <c r="A28" s="54" t="s">
        <v>93</v>
      </c>
      <c r="B28" s="22"/>
      <c r="C28" s="22"/>
      <c r="D28" s="22"/>
      <c r="E28" s="22"/>
      <c r="F28" s="22"/>
      <c r="G28" s="22"/>
      <c r="H28" s="22"/>
      <c r="I28" s="22"/>
      <c r="J28" s="27"/>
      <c r="K28" s="22"/>
      <c r="L28" s="55" t="s">
        <v>94</v>
      </c>
      <c r="M28" s="27"/>
      <c r="O28" s="56"/>
      <c r="P28" s="56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</sheetData>
  <mergeCells count="9">
    <mergeCell ref="A3:A4"/>
    <mergeCell ref="B3:D3"/>
    <mergeCell ref="E3:H3"/>
    <mergeCell ref="I3:L3"/>
    <mergeCell ref="M3:P3"/>
    <mergeCell ref="A16:A17"/>
    <mergeCell ref="B16:D16"/>
    <mergeCell ref="E16:G16"/>
    <mergeCell ref="H16:J16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8"/>
  <sheetViews>
    <sheetView showGridLines="0" topLeftCell="A16" zoomScale="70" zoomScaleNormal="70" workbookViewId="0">
      <selection activeCell="D5" sqref="D5"/>
    </sheetView>
  </sheetViews>
  <sheetFormatPr defaultRowHeight="17.25" x14ac:dyDescent="0.15"/>
  <cols>
    <col min="1" max="1" width="15" style="1" customWidth="1"/>
    <col min="2" max="3" width="8.75" style="1" customWidth="1"/>
    <col min="4" max="27" width="9.375" style="1" customWidth="1"/>
    <col min="28" max="32" width="13.75" style="1" customWidth="1"/>
    <col min="33" max="33" width="22.5" style="1" customWidth="1"/>
    <col min="34" max="16384" width="9" style="1"/>
  </cols>
  <sheetData>
    <row r="1" spans="1:29" x14ac:dyDescent="0.15">
      <c r="A1" s="1" t="s">
        <v>95</v>
      </c>
    </row>
    <row r="2" spans="1:29" x14ac:dyDescent="0.15">
      <c r="M2" s="20"/>
      <c r="N2" s="20"/>
      <c r="O2" s="21"/>
      <c r="P2" s="21"/>
      <c r="Q2" s="22"/>
      <c r="R2" s="22"/>
      <c r="S2" s="22"/>
      <c r="T2" s="21" t="s">
        <v>83</v>
      </c>
    </row>
    <row r="3" spans="1:29" ht="52.5" customHeight="1" x14ac:dyDescent="0.15">
      <c r="A3" s="23" t="s">
        <v>2</v>
      </c>
      <c r="B3" s="23" t="s">
        <v>96</v>
      </c>
      <c r="C3" s="29"/>
      <c r="D3" s="29"/>
      <c r="E3" s="5" t="s">
        <v>97</v>
      </c>
      <c r="F3" s="36"/>
      <c r="G3" s="36"/>
      <c r="H3" s="37"/>
      <c r="I3" s="5" t="s">
        <v>98</v>
      </c>
      <c r="J3" s="36"/>
      <c r="K3" s="36"/>
      <c r="L3" s="37"/>
      <c r="M3" s="5" t="s">
        <v>99</v>
      </c>
      <c r="N3" s="36"/>
      <c r="O3" s="36"/>
      <c r="P3" s="37"/>
      <c r="Q3" s="5" t="s">
        <v>87</v>
      </c>
      <c r="R3" s="36"/>
      <c r="S3" s="36"/>
      <c r="T3" s="37"/>
      <c r="U3" s="31"/>
      <c r="V3" s="27"/>
      <c r="W3" s="27"/>
      <c r="X3" s="27"/>
      <c r="Y3" s="27"/>
      <c r="Z3" s="27"/>
      <c r="AA3" s="27"/>
      <c r="AB3" s="27"/>
      <c r="AC3" s="27"/>
    </row>
    <row r="4" spans="1:29" ht="30" customHeight="1" x14ac:dyDescent="0.15">
      <c r="A4" s="30"/>
      <c r="B4" s="13" t="s">
        <v>8</v>
      </c>
      <c r="C4" s="13" t="s">
        <v>9</v>
      </c>
      <c r="D4" s="13" t="s">
        <v>10</v>
      </c>
      <c r="E4" s="13" t="s">
        <v>8</v>
      </c>
      <c r="F4" s="13" t="s">
        <v>9</v>
      </c>
      <c r="G4" s="13" t="s">
        <v>10</v>
      </c>
      <c r="H4" s="13" t="s">
        <v>88</v>
      </c>
      <c r="I4" s="13" t="s">
        <v>8</v>
      </c>
      <c r="J4" s="13" t="s">
        <v>9</v>
      </c>
      <c r="K4" s="13" t="s">
        <v>10</v>
      </c>
      <c r="L4" s="13" t="s">
        <v>88</v>
      </c>
      <c r="M4" s="13" t="s">
        <v>8</v>
      </c>
      <c r="N4" s="13" t="s">
        <v>9</v>
      </c>
      <c r="O4" s="13" t="s">
        <v>10</v>
      </c>
      <c r="P4" s="13" t="s">
        <v>88</v>
      </c>
      <c r="Q4" s="13" t="s">
        <v>8</v>
      </c>
      <c r="R4" s="13" t="s">
        <v>9</v>
      </c>
      <c r="S4" s="13" t="s">
        <v>10</v>
      </c>
      <c r="T4" s="13" t="s">
        <v>88</v>
      </c>
      <c r="U4" s="31"/>
      <c r="V4" s="27"/>
      <c r="W4" s="27"/>
      <c r="X4" s="27"/>
      <c r="Y4" s="27"/>
      <c r="Z4" s="27"/>
      <c r="AA4" s="27"/>
      <c r="AB4" s="27"/>
      <c r="AC4" s="27"/>
    </row>
    <row r="5" spans="1:29" ht="30" customHeight="1" x14ac:dyDescent="0.15">
      <c r="A5" s="13" t="s">
        <v>11</v>
      </c>
      <c r="B5" s="14">
        <f t="shared" ref="B5:B14" si="0">C5+D5</f>
        <v>683</v>
      </c>
      <c r="C5" s="14">
        <f t="shared" ref="C5:D14" si="1">F5+J5+N5+R5+C18</f>
        <v>282</v>
      </c>
      <c r="D5" s="14">
        <f t="shared" si="1"/>
        <v>401</v>
      </c>
      <c r="E5" s="14">
        <f t="shared" ref="E5:E14" si="2">F5+G5</f>
        <v>386</v>
      </c>
      <c r="F5" s="14">
        <v>163</v>
      </c>
      <c r="G5" s="14">
        <v>223</v>
      </c>
      <c r="H5" s="48">
        <f t="shared" ref="H5:H10" si="3">(E5/B5)*100</f>
        <v>56.51537335285505</v>
      </c>
      <c r="I5" s="14">
        <f t="shared" ref="I5:I14" si="4">J5+K5</f>
        <v>102</v>
      </c>
      <c r="J5" s="14">
        <v>22</v>
      </c>
      <c r="K5" s="14">
        <v>80</v>
      </c>
      <c r="L5" s="49">
        <f t="shared" ref="L5:L14" si="5">(I5/B5)*100</f>
        <v>14.934114202049781</v>
      </c>
      <c r="M5" s="14">
        <f t="shared" ref="M5:M14" si="6">N5+O5</f>
        <v>82</v>
      </c>
      <c r="N5" s="14">
        <v>62</v>
      </c>
      <c r="O5" s="14">
        <v>20</v>
      </c>
      <c r="P5" s="49">
        <f t="shared" ref="P5:P11" si="7">(M5/B5)*100</f>
        <v>12.005856515373353</v>
      </c>
      <c r="Q5" s="14">
        <f t="shared" ref="Q5:Q14" si="8">R5+S5</f>
        <v>89</v>
      </c>
      <c r="R5" s="14">
        <v>26</v>
      </c>
      <c r="S5" s="14">
        <v>63</v>
      </c>
      <c r="T5" s="49">
        <f t="shared" ref="T5:T11" si="9">(Q5/B5)*100</f>
        <v>13.030746705710103</v>
      </c>
      <c r="U5" s="27"/>
      <c r="V5" s="27"/>
      <c r="W5" s="27"/>
      <c r="X5" s="27"/>
      <c r="Y5" s="27"/>
      <c r="Z5" s="27"/>
      <c r="AA5" s="27"/>
      <c r="AB5" s="27"/>
      <c r="AC5" s="27"/>
    </row>
    <row r="6" spans="1:29" ht="30" customHeight="1" x14ac:dyDescent="0.15">
      <c r="A6" s="13" t="s">
        <v>13</v>
      </c>
      <c r="B6" s="14">
        <f t="shared" si="0"/>
        <v>680</v>
      </c>
      <c r="C6" s="14">
        <f t="shared" si="1"/>
        <v>283</v>
      </c>
      <c r="D6" s="14">
        <f t="shared" si="1"/>
        <v>397</v>
      </c>
      <c r="E6" s="14">
        <f t="shared" si="2"/>
        <v>362</v>
      </c>
      <c r="F6" s="14">
        <v>158</v>
      </c>
      <c r="G6" s="14">
        <v>204</v>
      </c>
      <c r="H6" s="48">
        <f t="shared" si="3"/>
        <v>53.235294117647058</v>
      </c>
      <c r="I6" s="14">
        <f t="shared" si="4"/>
        <v>100</v>
      </c>
      <c r="J6" s="14">
        <v>25</v>
      </c>
      <c r="K6" s="14">
        <v>75</v>
      </c>
      <c r="L6" s="49">
        <f t="shared" si="5"/>
        <v>14.705882352941178</v>
      </c>
      <c r="M6" s="14">
        <f t="shared" si="6"/>
        <v>88</v>
      </c>
      <c r="N6" s="14">
        <v>62</v>
      </c>
      <c r="O6" s="14">
        <v>26</v>
      </c>
      <c r="P6" s="49">
        <f t="shared" si="7"/>
        <v>12.941176470588237</v>
      </c>
      <c r="Q6" s="14">
        <f t="shared" si="8"/>
        <v>101</v>
      </c>
      <c r="R6" s="14">
        <v>30</v>
      </c>
      <c r="S6" s="14">
        <v>71</v>
      </c>
      <c r="T6" s="49">
        <f t="shared" si="9"/>
        <v>14.852941176470589</v>
      </c>
      <c r="U6" s="31"/>
      <c r="V6" s="27"/>
      <c r="W6" s="27"/>
      <c r="X6" s="27"/>
      <c r="Y6" s="27"/>
      <c r="Z6" s="27"/>
      <c r="AA6" s="27"/>
      <c r="AB6" s="27"/>
      <c r="AC6" s="27"/>
    </row>
    <row r="7" spans="1:29" ht="30" customHeight="1" x14ac:dyDescent="0.15">
      <c r="A7" s="13" t="s">
        <v>14</v>
      </c>
      <c r="B7" s="14">
        <f t="shared" si="0"/>
        <v>660</v>
      </c>
      <c r="C7" s="14">
        <f t="shared" si="1"/>
        <v>298</v>
      </c>
      <c r="D7" s="14">
        <f t="shared" si="1"/>
        <v>362</v>
      </c>
      <c r="E7" s="14">
        <f t="shared" si="2"/>
        <v>388</v>
      </c>
      <c r="F7" s="14">
        <v>183</v>
      </c>
      <c r="G7" s="14">
        <v>205</v>
      </c>
      <c r="H7" s="48">
        <f t="shared" si="3"/>
        <v>58.787878787878789</v>
      </c>
      <c r="I7" s="14">
        <f t="shared" si="4"/>
        <v>84</v>
      </c>
      <c r="J7" s="14">
        <v>18</v>
      </c>
      <c r="K7" s="14">
        <v>66</v>
      </c>
      <c r="L7" s="49">
        <f t="shared" si="5"/>
        <v>12.727272727272727</v>
      </c>
      <c r="M7" s="14">
        <f t="shared" si="6"/>
        <v>77</v>
      </c>
      <c r="N7" s="14">
        <v>57</v>
      </c>
      <c r="O7" s="14">
        <v>20</v>
      </c>
      <c r="P7" s="49">
        <f t="shared" si="7"/>
        <v>11.666666666666666</v>
      </c>
      <c r="Q7" s="14">
        <f t="shared" si="8"/>
        <v>98</v>
      </c>
      <c r="R7" s="14">
        <v>35</v>
      </c>
      <c r="S7" s="14">
        <v>63</v>
      </c>
      <c r="T7" s="49">
        <f t="shared" si="9"/>
        <v>14.84848484848485</v>
      </c>
      <c r="U7" s="31"/>
      <c r="V7" s="27"/>
      <c r="W7" s="27"/>
      <c r="X7" s="27"/>
      <c r="Y7" s="27"/>
      <c r="Z7" s="27"/>
      <c r="AA7" s="27"/>
      <c r="AB7" s="27"/>
      <c r="AC7" s="27"/>
    </row>
    <row r="8" spans="1:29" ht="30" customHeight="1" x14ac:dyDescent="0.15">
      <c r="A8" s="13" t="s">
        <v>15</v>
      </c>
      <c r="B8" s="14">
        <f t="shared" si="0"/>
        <v>667</v>
      </c>
      <c r="C8" s="14">
        <f t="shared" si="1"/>
        <v>298</v>
      </c>
      <c r="D8" s="14">
        <f t="shared" si="1"/>
        <v>369</v>
      </c>
      <c r="E8" s="14">
        <f t="shared" si="2"/>
        <v>371</v>
      </c>
      <c r="F8" s="14">
        <v>169</v>
      </c>
      <c r="G8" s="14">
        <v>202</v>
      </c>
      <c r="H8" s="48">
        <f t="shared" si="3"/>
        <v>55.622188905547233</v>
      </c>
      <c r="I8" s="14">
        <f t="shared" si="4"/>
        <v>83</v>
      </c>
      <c r="J8" s="14">
        <v>18</v>
      </c>
      <c r="K8" s="14">
        <v>65</v>
      </c>
      <c r="L8" s="49">
        <f t="shared" si="5"/>
        <v>12.443778110944528</v>
      </c>
      <c r="M8" s="14">
        <f t="shared" si="6"/>
        <v>85</v>
      </c>
      <c r="N8" s="14">
        <v>57</v>
      </c>
      <c r="O8" s="14">
        <v>28</v>
      </c>
      <c r="P8" s="49">
        <f t="shared" si="7"/>
        <v>12.743628185907047</v>
      </c>
      <c r="Q8" s="14">
        <f t="shared" si="8"/>
        <v>101</v>
      </c>
      <c r="R8" s="14">
        <v>41</v>
      </c>
      <c r="S8" s="14">
        <v>60</v>
      </c>
      <c r="T8" s="49">
        <f t="shared" si="9"/>
        <v>15.142428785607196</v>
      </c>
      <c r="U8" s="31"/>
      <c r="V8" s="27"/>
      <c r="W8" s="27"/>
      <c r="X8" s="27"/>
      <c r="Y8" s="27"/>
      <c r="Z8" s="27"/>
      <c r="AA8" s="27"/>
      <c r="AB8" s="27"/>
      <c r="AC8" s="27"/>
    </row>
    <row r="9" spans="1:29" ht="30" customHeight="1" x14ac:dyDescent="0.15">
      <c r="A9" s="13" t="s">
        <v>16</v>
      </c>
      <c r="B9" s="14">
        <f t="shared" si="0"/>
        <v>651</v>
      </c>
      <c r="C9" s="14">
        <f t="shared" si="1"/>
        <v>287</v>
      </c>
      <c r="D9" s="14">
        <f t="shared" si="1"/>
        <v>364</v>
      </c>
      <c r="E9" s="14">
        <f t="shared" si="2"/>
        <v>370</v>
      </c>
      <c r="F9" s="14">
        <v>150</v>
      </c>
      <c r="G9" s="14">
        <v>220</v>
      </c>
      <c r="H9" s="48">
        <f t="shared" si="3"/>
        <v>56.835637480798773</v>
      </c>
      <c r="I9" s="14">
        <f t="shared" si="4"/>
        <v>86</v>
      </c>
      <c r="J9" s="14">
        <v>22</v>
      </c>
      <c r="K9" s="14">
        <v>64</v>
      </c>
      <c r="L9" s="49">
        <f t="shared" si="5"/>
        <v>13.210445468509985</v>
      </c>
      <c r="M9" s="14">
        <f t="shared" si="6"/>
        <v>100</v>
      </c>
      <c r="N9" s="14">
        <v>76</v>
      </c>
      <c r="O9" s="14">
        <v>24</v>
      </c>
      <c r="P9" s="49">
        <f t="shared" si="7"/>
        <v>15.360983102918588</v>
      </c>
      <c r="Q9" s="14">
        <f t="shared" si="8"/>
        <v>74</v>
      </c>
      <c r="R9" s="14">
        <v>28</v>
      </c>
      <c r="S9" s="14">
        <v>46</v>
      </c>
      <c r="T9" s="49">
        <f t="shared" si="9"/>
        <v>11.367127496159753</v>
      </c>
      <c r="U9" s="31"/>
      <c r="V9" s="27"/>
      <c r="W9" s="27"/>
      <c r="X9" s="27"/>
      <c r="Y9" s="27"/>
      <c r="Z9" s="27"/>
      <c r="AA9" s="27"/>
      <c r="AB9" s="27"/>
      <c r="AC9" s="27"/>
    </row>
    <row r="10" spans="1:29" ht="30" customHeight="1" x14ac:dyDescent="0.15">
      <c r="A10" s="13" t="s">
        <v>17</v>
      </c>
      <c r="B10" s="14">
        <f t="shared" si="0"/>
        <v>650</v>
      </c>
      <c r="C10" s="14">
        <f t="shared" si="1"/>
        <v>278</v>
      </c>
      <c r="D10" s="14">
        <f t="shared" si="1"/>
        <v>372</v>
      </c>
      <c r="E10" s="14">
        <f t="shared" si="2"/>
        <v>361</v>
      </c>
      <c r="F10" s="14">
        <v>145</v>
      </c>
      <c r="G10" s="14">
        <v>216</v>
      </c>
      <c r="H10" s="48">
        <f t="shared" si="3"/>
        <v>55.538461538461533</v>
      </c>
      <c r="I10" s="14">
        <f t="shared" si="4"/>
        <v>44</v>
      </c>
      <c r="J10" s="14">
        <v>11</v>
      </c>
      <c r="K10" s="14">
        <v>33</v>
      </c>
      <c r="L10" s="49">
        <f t="shared" si="5"/>
        <v>6.7692307692307692</v>
      </c>
      <c r="M10" s="14">
        <f t="shared" si="6"/>
        <v>123</v>
      </c>
      <c r="N10" s="14">
        <v>67</v>
      </c>
      <c r="O10" s="14">
        <v>56</v>
      </c>
      <c r="P10" s="49">
        <f t="shared" si="7"/>
        <v>18.923076923076923</v>
      </c>
      <c r="Q10" s="14">
        <f t="shared" si="8"/>
        <v>97</v>
      </c>
      <c r="R10" s="14">
        <v>43</v>
      </c>
      <c r="S10" s="14">
        <v>54</v>
      </c>
      <c r="T10" s="49">
        <f t="shared" si="9"/>
        <v>14.923076923076922</v>
      </c>
      <c r="U10" s="31"/>
      <c r="V10" s="27"/>
      <c r="W10" s="27"/>
      <c r="X10" s="27"/>
      <c r="Y10" s="27"/>
      <c r="Z10" s="27"/>
      <c r="AA10" s="27"/>
      <c r="AB10" s="27"/>
      <c r="AC10" s="27"/>
    </row>
    <row r="11" spans="1:29" ht="30" customHeight="1" x14ac:dyDescent="0.15">
      <c r="A11" s="13" t="s">
        <v>18</v>
      </c>
      <c r="B11" s="14">
        <f t="shared" si="0"/>
        <v>620</v>
      </c>
      <c r="C11" s="14">
        <f t="shared" si="1"/>
        <v>274</v>
      </c>
      <c r="D11" s="14">
        <f t="shared" si="1"/>
        <v>346</v>
      </c>
      <c r="E11" s="14">
        <f t="shared" si="2"/>
        <v>367</v>
      </c>
      <c r="F11" s="14">
        <v>165</v>
      </c>
      <c r="G11" s="14">
        <v>202</v>
      </c>
      <c r="H11" s="48">
        <f>(E11/B11)*100</f>
        <v>59.193548387096776</v>
      </c>
      <c r="I11" s="14">
        <f t="shared" si="4"/>
        <v>71</v>
      </c>
      <c r="J11" s="14">
        <v>13</v>
      </c>
      <c r="K11" s="14">
        <v>58</v>
      </c>
      <c r="L11" s="49">
        <f t="shared" si="5"/>
        <v>11.451612903225806</v>
      </c>
      <c r="M11" s="14">
        <f t="shared" si="6"/>
        <v>85</v>
      </c>
      <c r="N11" s="14">
        <v>65</v>
      </c>
      <c r="O11" s="14">
        <v>20</v>
      </c>
      <c r="P11" s="49">
        <f t="shared" si="7"/>
        <v>13.709677419354838</v>
      </c>
      <c r="Q11" s="14">
        <f t="shared" si="8"/>
        <v>75</v>
      </c>
      <c r="R11" s="14">
        <v>20</v>
      </c>
      <c r="S11" s="14">
        <v>55</v>
      </c>
      <c r="T11" s="49">
        <f t="shared" si="9"/>
        <v>12.096774193548388</v>
      </c>
      <c r="U11" s="31"/>
      <c r="V11" s="27"/>
      <c r="W11" s="27"/>
      <c r="X11" s="27"/>
      <c r="Y11" s="27"/>
      <c r="Z11" s="27"/>
      <c r="AA11" s="27"/>
      <c r="AB11" s="27"/>
      <c r="AC11" s="27"/>
    </row>
    <row r="12" spans="1:29" ht="30" customHeight="1" x14ac:dyDescent="0.15">
      <c r="A12" s="13" t="s">
        <v>19</v>
      </c>
      <c r="B12" s="14">
        <f t="shared" si="0"/>
        <v>647</v>
      </c>
      <c r="C12" s="14">
        <f t="shared" si="1"/>
        <v>286</v>
      </c>
      <c r="D12" s="14">
        <f t="shared" si="1"/>
        <v>361</v>
      </c>
      <c r="E12" s="14">
        <f t="shared" si="2"/>
        <v>389</v>
      </c>
      <c r="F12" s="14">
        <v>168</v>
      </c>
      <c r="G12" s="14">
        <v>221</v>
      </c>
      <c r="H12" s="48">
        <f>(E12/B12)*100</f>
        <v>60.123647604327665</v>
      </c>
      <c r="I12" s="14">
        <f t="shared" si="4"/>
        <v>84</v>
      </c>
      <c r="J12" s="14">
        <v>27</v>
      </c>
      <c r="K12" s="14">
        <v>57</v>
      </c>
      <c r="L12" s="49">
        <f t="shared" si="5"/>
        <v>12.982998454404946</v>
      </c>
      <c r="M12" s="14">
        <f t="shared" si="6"/>
        <v>27</v>
      </c>
      <c r="N12" s="14">
        <v>19</v>
      </c>
      <c r="O12" s="14">
        <v>8</v>
      </c>
      <c r="P12" s="49">
        <f>(M12/B12)*100</f>
        <v>4.1731066460587325</v>
      </c>
      <c r="Q12" s="14">
        <f t="shared" si="8"/>
        <v>84</v>
      </c>
      <c r="R12" s="14">
        <v>29</v>
      </c>
      <c r="S12" s="14">
        <v>55</v>
      </c>
      <c r="T12" s="49">
        <f>(Q12/B12)*100</f>
        <v>12.982998454404946</v>
      </c>
      <c r="U12" s="31"/>
      <c r="V12" s="27"/>
      <c r="W12" s="27"/>
      <c r="X12" s="27"/>
      <c r="Y12" s="27"/>
      <c r="Z12" s="27"/>
      <c r="AA12" s="27"/>
      <c r="AB12" s="27"/>
      <c r="AC12" s="27"/>
    </row>
    <row r="13" spans="1:29" ht="30" customHeight="1" x14ac:dyDescent="0.15">
      <c r="A13" s="13" t="s">
        <v>20</v>
      </c>
      <c r="B13" s="14">
        <f t="shared" si="0"/>
        <v>638</v>
      </c>
      <c r="C13" s="14">
        <f t="shared" si="1"/>
        <v>258</v>
      </c>
      <c r="D13" s="14">
        <f t="shared" si="1"/>
        <v>380</v>
      </c>
      <c r="E13" s="14">
        <f t="shared" si="2"/>
        <v>405</v>
      </c>
      <c r="F13" s="14">
        <v>161</v>
      </c>
      <c r="G13" s="14">
        <v>244</v>
      </c>
      <c r="H13" s="48">
        <f>(E13/B13)*100</f>
        <v>63.479623824451416</v>
      </c>
      <c r="I13" s="14">
        <f t="shared" si="4"/>
        <v>87</v>
      </c>
      <c r="J13" s="14">
        <v>27</v>
      </c>
      <c r="K13" s="14">
        <v>60</v>
      </c>
      <c r="L13" s="49">
        <f t="shared" si="5"/>
        <v>13.636363636363635</v>
      </c>
      <c r="M13" s="14">
        <f t="shared" si="6"/>
        <v>48</v>
      </c>
      <c r="N13" s="14">
        <v>31</v>
      </c>
      <c r="O13" s="14">
        <v>17</v>
      </c>
      <c r="P13" s="49">
        <f>(M13/B13)*100</f>
        <v>7.523510971786834</v>
      </c>
      <c r="Q13" s="14">
        <f t="shared" si="8"/>
        <v>88</v>
      </c>
      <c r="R13" s="14">
        <v>31</v>
      </c>
      <c r="S13" s="14">
        <v>57</v>
      </c>
      <c r="T13" s="49">
        <f>(Q13/B13)*100</f>
        <v>13.793103448275861</v>
      </c>
      <c r="U13" s="27"/>
      <c r="V13" s="27"/>
      <c r="W13" s="27"/>
      <c r="X13" s="27"/>
      <c r="Y13" s="27"/>
      <c r="Z13" s="27"/>
      <c r="AA13" s="27"/>
      <c r="AB13" s="27"/>
      <c r="AC13" s="27"/>
    </row>
    <row r="14" spans="1:29" ht="30" customHeight="1" x14ac:dyDescent="0.15">
      <c r="A14" s="13" t="s">
        <v>21</v>
      </c>
      <c r="B14" s="14">
        <f t="shared" si="0"/>
        <v>616</v>
      </c>
      <c r="C14" s="14">
        <f t="shared" si="1"/>
        <v>249</v>
      </c>
      <c r="D14" s="14">
        <f t="shared" si="1"/>
        <v>367</v>
      </c>
      <c r="E14" s="14">
        <f t="shared" si="2"/>
        <v>392</v>
      </c>
      <c r="F14" s="14">
        <v>158</v>
      </c>
      <c r="G14" s="14">
        <v>234</v>
      </c>
      <c r="H14" s="48">
        <f>(E14/B14)*100</f>
        <v>63.636363636363633</v>
      </c>
      <c r="I14" s="14">
        <f t="shared" si="4"/>
        <v>69</v>
      </c>
      <c r="J14" s="14">
        <v>17</v>
      </c>
      <c r="K14" s="14">
        <v>52</v>
      </c>
      <c r="L14" s="49">
        <f t="shared" si="5"/>
        <v>11.2012987012987</v>
      </c>
      <c r="M14" s="14">
        <f t="shared" si="6"/>
        <v>45</v>
      </c>
      <c r="N14" s="14">
        <v>26</v>
      </c>
      <c r="O14" s="14">
        <v>19</v>
      </c>
      <c r="P14" s="49">
        <f>(M14/B14)*100</f>
        <v>7.3051948051948052</v>
      </c>
      <c r="Q14" s="14">
        <f t="shared" si="8"/>
        <v>82</v>
      </c>
      <c r="R14" s="14">
        <v>31</v>
      </c>
      <c r="S14" s="14">
        <v>51</v>
      </c>
      <c r="T14" s="49">
        <f>(Q14/B14)*100</f>
        <v>13.311688311688311</v>
      </c>
      <c r="U14" s="27"/>
      <c r="V14" s="27"/>
      <c r="W14" s="27"/>
      <c r="X14" s="27"/>
      <c r="Y14" s="27"/>
      <c r="Z14" s="27"/>
      <c r="AA14" s="27"/>
      <c r="AB14" s="27"/>
      <c r="AC14" s="27"/>
    </row>
    <row r="15" spans="1:29" ht="15" customHeight="1" x14ac:dyDescent="0.1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33"/>
      <c r="L15" s="33"/>
      <c r="M15" s="33"/>
      <c r="N15" s="33"/>
      <c r="O15" s="33"/>
      <c r="P15" s="33"/>
      <c r="Q15" s="27"/>
      <c r="R15" s="27"/>
      <c r="S15" s="27"/>
      <c r="T15" s="27"/>
      <c r="U15" s="27"/>
      <c r="V15" s="27"/>
      <c r="W15" s="27"/>
      <c r="X15" s="27"/>
      <c r="Y15" s="27"/>
    </row>
    <row r="16" spans="1:29" ht="52.5" customHeight="1" x14ac:dyDescent="0.15">
      <c r="A16" s="23" t="s">
        <v>2</v>
      </c>
      <c r="B16" s="23" t="s">
        <v>89</v>
      </c>
      <c r="C16" s="29"/>
      <c r="D16" s="29"/>
      <c r="E16" s="26" t="s">
        <v>90</v>
      </c>
      <c r="F16" s="29"/>
      <c r="G16" s="29"/>
      <c r="H16" s="26" t="s">
        <v>91</v>
      </c>
      <c r="I16" s="29"/>
      <c r="J16" s="29"/>
      <c r="K16" s="31"/>
      <c r="L16" s="27"/>
      <c r="M16" s="27"/>
      <c r="N16" s="27"/>
      <c r="O16" s="27"/>
      <c r="P16" s="27"/>
      <c r="Q16" s="27"/>
    </row>
    <row r="17" spans="1:33" ht="30" customHeight="1" x14ac:dyDescent="0.15">
      <c r="A17" s="30"/>
      <c r="B17" s="13" t="s">
        <v>8</v>
      </c>
      <c r="C17" s="13" t="s">
        <v>9</v>
      </c>
      <c r="D17" s="13" t="s">
        <v>10</v>
      </c>
      <c r="E17" s="13" t="s">
        <v>8</v>
      </c>
      <c r="F17" s="13" t="s">
        <v>9</v>
      </c>
      <c r="G17" s="13" t="s">
        <v>10</v>
      </c>
      <c r="H17" s="13" t="s">
        <v>8</v>
      </c>
      <c r="I17" s="13" t="s">
        <v>9</v>
      </c>
      <c r="J17" s="13" t="s">
        <v>10</v>
      </c>
      <c r="K17" s="31"/>
      <c r="L17" s="27"/>
      <c r="M17" s="27"/>
      <c r="N17" s="27"/>
      <c r="O17" s="27"/>
      <c r="P17" s="27"/>
      <c r="Q17" s="27"/>
    </row>
    <row r="18" spans="1:33" ht="30" customHeight="1" x14ac:dyDescent="0.15">
      <c r="A18" s="13" t="s">
        <v>11</v>
      </c>
      <c r="B18" s="14">
        <f t="shared" ref="B18:B27" si="10">C18+D18</f>
        <v>24</v>
      </c>
      <c r="C18" s="14">
        <v>9</v>
      </c>
      <c r="D18" s="14">
        <v>15</v>
      </c>
      <c r="E18" s="14" t="s">
        <v>12</v>
      </c>
      <c r="F18" s="14" t="s">
        <v>12</v>
      </c>
      <c r="G18" s="14" t="s">
        <v>12</v>
      </c>
      <c r="H18" s="14" t="s">
        <v>92</v>
      </c>
      <c r="I18" s="14" t="s">
        <v>92</v>
      </c>
      <c r="J18" s="14" t="s">
        <v>92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33" ht="30" customHeight="1" x14ac:dyDescent="0.15">
      <c r="A19" s="13" t="s">
        <v>13</v>
      </c>
      <c r="B19" s="14">
        <f t="shared" si="10"/>
        <v>29</v>
      </c>
      <c r="C19" s="14">
        <v>8</v>
      </c>
      <c r="D19" s="14">
        <v>21</v>
      </c>
      <c r="E19" s="14" t="s">
        <v>12</v>
      </c>
      <c r="F19" s="14" t="s">
        <v>12</v>
      </c>
      <c r="G19" s="14" t="s">
        <v>12</v>
      </c>
      <c r="H19" s="14" t="s">
        <v>92</v>
      </c>
      <c r="I19" s="14" t="s">
        <v>92</v>
      </c>
      <c r="J19" s="14" t="s">
        <v>92</v>
      </c>
      <c r="K19" s="31"/>
      <c r="L19" s="27"/>
      <c r="M19" s="27"/>
      <c r="N19" s="27"/>
      <c r="O19" s="27"/>
      <c r="P19" s="27"/>
      <c r="Q19" s="27"/>
    </row>
    <row r="20" spans="1:33" ht="30" customHeight="1" x14ac:dyDescent="0.15">
      <c r="A20" s="13" t="s">
        <v>14</v>
      </c>
      <c r="B20" s="14">
        <f t="shared" si="10"/>
        <v>13</v>
      </c>
      <c r="C20" s="14">
        <v>5</v>
      </c>
      <c r="D20" s="14">
        <v>8</v>
      </c>
      <c r="E20" s="14" t="s">
        <v>12</v>
      </c>
      <c r="F20" s="14" t="s">
        <v>12</v>
      </c>
      <c r="G20" s="14" t="s">
        <v>12</v>
      </c>
      <c r="H20" s="14" t="s">
        <v>92</v>
      </c>
      <c r="I20" s="14" t="s">
        <v>92</v>
      </c>
      <c r="J20" s="14" t="s">
        <v>92</v>
      </c>
      <c r="K20" s="31"/>
      <c r="L20" s="27"/>
      <c r="M20" s="27"/>
      <c r="N20" s="27"/>
      <c r="O20" s="27"/>
      <c r="P20" s="27"/>
      <c r="Q20" s="27"/>
    </row>
    <row r="21" spans="1:33" ht="30" customHeight="1" x14ac:dyDescent="0.15">
      <c r="A21" s="13" t="s">
        <v>15</v>
      </c>
      <c r="B21" s="14">
        <f t="shared" si="10"/>
        <v>27</v>
      </c>
      <c r="C21" s="14">
        <v>13</v>
      </c>
      <c r="D21" s="14">
        <v>14</v>
      </c>
      <c r="E21" s="14" t="s">
        <v>12</v>
      </c>
      <c r="F21" s="14" t="s">
        <v>12</v>
      </c>
      <c r="G21" s="14" t="s">
        <v>12</v>
      </c>
      <c r="H21" s="14" t="s">
        <v>92</v>
      </c>
      <c r="I21" s="14" t="s">
        <v>92</v>
      </c>
      <c r="J21" s="14" t="s">
        <v>92</v>
      </c>
      <c r="K21" s="31"/>
      <c r="L21" s="27"/>
      <c r="M21" s="27"/>
      <c r="N21" s="27"/>
      <c r="O21" s="27"/>
      <c r="P21" s="27"/>
      <c r="Q21" s="27"/>
    </row>
    <row r="22" spans="1:33" ht="30" customHeight="1" x14ac:dyDescent="0.15">
      <c r="A22" s="13" t="s">
        <v>16</v>
      </c>
      <c r="B22" s="14">
        <f t="shared" si="10"/>
        <v>21</v>
      </c>
      <c r="C22" s="14">
        <v>11</v>
      </c>
      <c r="D22" s="14">
        <v>10</v>
      </c>
      <c r="E22" s="14" t="s">
        <v>12</v>
      </c>
      <c r="F22" s="14" t="s">
        <v>12</v>
      </c>
      <c r="G22" s="14" t="s">
        <v>12</v>
      </c>
      <c r="H22" s="14" t="s">
        <v>92</v>
      </c>
      <c r="I22" s="14" t="s">
        <v>92</v>
      </c>
      <c r="J22" s="14" t="s">
        <v>92</v>
      </c>
      <c r="K22" s="31"/>
      <c r="L22" s="27"/>
      <c r="M22" s="27"/>
      <c r="N22" s="27"/>
      <c r="O22" s="27"/>
      <c r="P22" s="27"/>
      <c r="Q22" s="27"/>
    </row>
    <row r="23" spans="1:33" ht="30" customHeight="1" x14ac:dyDescent="0.15">
      <c r="A23" s="13" t="s">
        <v>17</v>
      </c>
      <c r="B23" s="14">
        <f t="shared" si="10"/>
        <v>25</v>
      </c>
      <c r="C23" s="14">
        <v>12</v>
      </c>
      <c r="D23" s="14">
        <v>13</v>
      </c>
      <c r="E23" s="14" t="s">
        <v>12</v>
      </c>
      <c r="F23" s="14" t="s">
        <v>12</v>
      </c>
      <c r="G23" s="14" t="s">
        <v>12</v>
      </c>
      <c r="H23" s="14" t="s">
        <v>92</v>
      </c>
      <c r="I23" s="14" t="s">
        <v>92</v>
      </c>
      <c r="J23" s="14" t="s">
        <v>92</v>
      </c>
      <c r="K23" s="31"/>
      <c r="L23" s="27"/>
      <c r="M23" s="27"/>
      <c r="N23" s="27"/>
      <c r="O23" s="27"/>
      <c r="P23" s="27"/>
      <c r="Q23" s="27"/>
    </row>
    <row r="24" spans="1:33" ht="30" customHeight="1" x14ac:dyDescent="0.15">
      <c r="A24" s="13" t="s">
        <v>18</v>
      </c>
      <c r="B24" s="14">
        <f t="shared" si="10"/>
        <v>22</v>
      </c>
      <c r="C24" s="14">
        <v>11</v>
      </c>
      <c r="D24" s="14">
        <v>11</v>
      </c>
      <c r="E24" s="14" t="s">
        <v>12</v>
      </c>
      <c r="F24" s="14" t="s">
        <v>12</v>
      </c>
      <c r="G24" s="14" t="s">
        <v>12</v>
      </c>
      <c r="H24" s="14" t="s">
        <v>92</v>
      </c>
      <c r="I24" s="14" t="s">
        <v>92</v>
      </c>
      <c r="J24" s="14" t="s">
        <v>92</v>
      </c>
      <c r="K24" s="31"/>
      <c r="L24" s="27"/>
      <c r="M24" s="27"/>
      <c r="N24" s="27"/>
      <c r="O24" s="27"/>
      <c r="P24" s="27"/>
      <c r="Q24" s="27"/>
    </row>
    <row r="25" spans="1:33" ht="30" customHeight="1" x14ac:dyDescent="0.15">
      <c r="A25" s="13" t="s">
        <v>19</v>
      </c>
      <c r="B25" s="14">
        <f t="shared" si="10"/>
        <v>63</v>
      </c>
      <c r="C25" s="14">
        <v>43</v>
      </c>
      <c r="D25" s="14">
        <v>20</v>
      </c>
      <c r="E25" s="14" t="s">
        <v>12</v>
      </c>
      <c r="F25" s="14" t="s">
        <v>12</v>
      </c>
      <c r="G25" s="14" t="s">
        <v>12</v>
      </c>
      <c r="H25" s="14" t="s">
        <v>92</v>
      </c>
      <c r="I25" s="14" t="s">
        <v>92</v>
      </c>
      <c r="J25" s="14" t="s">
        <v>92</v>
      </c>
      <c r="K25" s="31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33" ht="30" customHeight="1" x14ac:dyDescent="0.15">
      <c r="A26" s="13" t="s">
        <v>20</v>
      </c>
      <c r="B26" s="14">
        <f t="shared" si="10"/>
        <v>10</v>
      </c>
      <c r="C26" s="14">
        <v>8</v>
      </c>
      <c r="D26" s="14">
        <v>2</v>
      </c>
      <c r="E26" s="14" t="s">
        <v>12</v>
      </c>
      <c r="F26" s="14" t="s">
        <v>12</v>
      </c>
      <c r="G26" s="14" t="s">
        <v>12</v>
      </c>
      <c r="H26" s="14" t="s">
        <v>92</v>
      </c>
      <c r="I26" s="14" t="s">
        <v>92</v>
      </c>
      <c r="J26" s="14" t="s">
        <v>92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33" ht="30" customHeight="1" x14ac:dyDescent="0.15">
      <c r="A27" s="13" t="s">
        <v>21</v>
      </c>
      <c r="B27" s="14">
        <f t="shared" si="10"/>
        <v>28</v>
      </c>
      <c r="C27" s="14">
        <v>17</v>
      </c>
      <c r="D27" s="14">
        <v>11</v>
      </c>
      <c r="E27" s="14" t="s">
        <v>12</v>
      </c>
      <c r="F27" s="14" t="s">
        <v>12</v>
      </c>
      <c r="G27" s="14" t="s">
        <v>12</v>
      </c>
      <c r="H27" s="14" t="s">
        <v>92</v>
      </c>
      <c r="I27" s="14" t="s">
        <v>92</v>
      </c>
      <c r="J27" s="14" t="s">
        <v>92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33" ht="30" customHeight="1" x14ac:dyDescent="0.15">
      <c r="A28" s="54" t="s">
        <v>100</v>
      </c>
      <c r="B28" s="22"/>
      <c r="C28" s="22"/>
      <c r="D28" s="22"/>
      <c r="E28" s="22"/>
      <c r="F28" s="22"/>
      <c r="G28" s="22"/>
      <c r="H28" s="22"/>
      <c r="I28" s="22"/>
      <c r="K28" s="56"/>
      <c r="L28" s="55" t="s">
        <v>94</v>
      </c>
      <c r="M28" s="56"/>
      <c r="N28" s="56"/>
      <c r="O28" s="56"/>
      <c r="P28" s="56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</sheetData>
  <mergeCells count="10">
    <mergeCell ref="A16:A17"/>
    <mergeCell ref="B16:D16"/>
    <mergeCell ref="E16:G16"/>
    <mergeCell ref="H16:J16"/>
    <mergeCell ref="A3:A4"/>
    <mergeCell ref="B3:D3"/>
    <mergeCell ref="E3:H3"/>
    <mergeCell ref="I3:L3"/>
    <mergeCell ref="M3:P3"/>
    <mergeCell ref="Q3:T3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5</vt:i4>
      </vt:variant>
    </vt:vector>
  </HeadingPairs>
  <TitlesOfParts>
    <vt:vector size="35" baseType="lpstr">
      <vt:lpstr>P54(1)</vt:lpstr>
      <vt:lpstr>P54(2)</vt:lpstr>
      <vt:lpstr>P55-56(1)</vt:lpstr>
      <vt:lpstr>P55-56(2)</vt:lpstr>
      <vt:lpstr>P57-58(1)</vt:lpstr>
      <vt:lpstr>P57(2)</vt:lpstr>
      <vt:lpstr>P58(2)</vt:lpstr>
      <vt:lpstr>P59-60(1)</vt:lpstr>
      <vt:lpstr>P59-60(2)</vt:lpstr>
      <vt:lpstr>P61-62</vt:lpstr>
      <vt:lpstr>P61(2)</vt:lpstr>
      <vt:lpstr>P62(2)</vt:lpstr>
      <vt:lpstr>P63</vt:lpstr>
      <vt:lpstr>P64(1)</vt:lpstr>
      <vt:lpstr>P64(2)</vt:lpstr>
      <vt:lpstr>P64(3)</vt:lpstr>
      <vt:lpstr>P65(1)</vt:lpstr>
      <vt:lpstr>P65(2)</vt:lpstr>
      <vt:lpstr>P65(3)</vt:lpstr>
      <vt:lpstr>P65(4)</vt:lpstr>
      <vt:lpstr>P66(1)</vt:lpstr>
      <vt:lpstr>P66(2)</vt:lpstr>
      <vt:lpstr>P66(3)</vt:lpstr>
      <vt:lpstr>P66(4)</vt:lpstr>
      <vt:lpstr>P66(5)</vt:lpstr>
      <vt:lpstr>P66(6)</vt:lpstr>
      <vt:lpstr>P66(7)</vt:lpstr>
      <vt:lpstr>P67(1)</vt:lpstr>
      <vt:lpstr>P67(2)</vt:lpstr>
      <vt:lpstr>P67(3)</vt:lpstr>
      <vt:lpstr>'P54(2)'!Print_Area</vt:lpstr>
      <vt:lpstr>'P55-56(2)'!Print_Area</vt:lpstr>
      <vt:lpstr>'P62(2)'!Print_Area</vt:lpstr>
      <vt:lpstr>'P63'!Print_Area</vt:lpstr>
      <vt:lpstr>'P67(3)'!Print_Area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矢崎　倫</dc:creator>
  <cp:lastModifiedBy>矢崎　倫</cp:lastModifiedBy>
  <dcterms:created xsi:type="dcterms:W3CDTF">2024-04-09T00:17:23Z</dcterms:created>
  <dcterms:modified xsi:type="dcterms:W3CDTF">2024-04-09T00:17:53Z</dcterms:modified>
</cp:coreProperties>
</file>