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R5(2023)\B企画部\A企画政策課\02スマート化推進係\05_統計\R5諏訪市の統計\完成版\"/>
    </mc:Choice>
  </mc:AlternateContent>
  <bookViews>
    <workbookView xWindow="0" yWindow="0" windowWidth="20490" windowHeight="7095" firstSheet="31" activeTab="31"/>
  </bookViews>
  <sheets>
    <sheet name="P5" sheetId="1" r:id="rId1"/>
    <sheet name="P6・7" sheetId="2" r:id="rId2"/>
    <sheet name="P8(1)" sheetId="3" r:id="rId3"/>
    <sheet name="P8(2)" sheetId="4" r:id="rId4"/>
    <sheet name="P8(3)" sheetId="5" r:id="rId5"/>
    <sheet name="P9-10(1)" sheetId="6" r:id="rId6"/>
    <sheet name="P9-10(2)" sheetId="7" r:id="rId7"/>
    <sheet name="P9-10(3)" sheetId="8" r:id="rId8"/>
    <sheet name="P11-12(1)" sheetId="9" r:id="rId9"/>
    <sheet name="P11-12(2)" sheetId="10" r:id="rId10"/>
    <sheet name="P11-12(3)" sheetId="11" r:id="rId11"/>
    <sheet name="P13" sheetId="12" r:id="rId12"/>
    <sheet name="P14(1)" sheetId="13" r:id="rId13"/>
    <sheet name="P14(2)" sheetId="14" r:id="rId14"/>
    <sheet name="P15" sheetId="15" r:id="rId15"/>
    <sheet name="P16(1)" sheetId="16" r:id="rId16"/>
    <sheet name="P16(2)" sheetId="17" r:id="rId17"/>
    <sheet name="P17-19" sheetId="18" r:id="rId18"/>
    <sheet name="P20-21(1)" sheetId="19" r:id="rId19"/>
    <sheet name="P20-21(2)" sheetId="20" r:id="rId20"/>
    <sheet name="P22-23" sheetId="21" r:id="rId21"/>
    <sheet name="P24(1)" sheetId="22" r:id="rId22"/>
    <sheet name="P24(2)" sheetId="23" r:id="rId23"/>
    <sheet name="P25(1)" sheetId="24" r:id="rId24"/>
    <sheet name="P25(2)" sheetId="25" r:id="rId25"/>
    <sheet name="P25(3)" sheetId="26" r:id="rId26"/>
    <sheet name="P26(1)" sheetId="27" r:id="rId27"/>
    <sheet name="P26(2)" sheetId="28" r:id="rId28"/>
    <sheet name="P26(3)" sheetId="29" r:id="rId29"/>
    <sheet name="P27-28(1-1)" sheetId="30" r:id="rId30"/>
    <sheet name="P27-28(1-2) " sheetId="31" r:id="rId31"/>
    <sheet name="P29-30(1)" sheetId="32" r:id="rId32"/>
    <sheet name="P29-30(2)" sheetId="33" r:id="rId33"/>
    <sheet name="P31(1)" sheetId="34" r:id="rId34"/>
    <sheet name="P31(2)" sheetId="35" r:id="rId35"/>
    <sheet name="P31(3)" sheetId="36" r:id="rId36"/>
    <sheet name="P32(1)" sheetId="37" r:id="rId37"/>
    <sheet name="P32(2)" sheetId="38" r:id="rId38"/>
  </sheets>
  <definedNames>
    <definedName name="_xlnm.Print_Area" localSheetId="9">'P11-12(2)'!$A$1:$O$28</definedName>
    <definedName name="_xlnm.Print_Area" localSheetId="10">'P11-12(3)'!$A$1:$O$28</definedName>
    <definedName name="_xlnm.Print_Area" localSheetId="20">'P22-23'!$A$1:$H$114</definedName>
    <definedName name="_xlnm.Print_Area" localSheetId="21">'P24(1)'!$A$1:$F$25</definedName>
    <definedName name="_xlnm.Print_Area" localSheetId="6">'P9-10(2)'!$A$1:$O$28</definedName>
    <definedName name="_xlnm.Print_Area" localSheetId="7">'P9-10(3)'!$A$1:$O$28</definedName>
    <definedName name="_xlnm.Print_Titles" localSheetId="8">'P11-12(1)'!$1:$2</definedName>
    <definedName name="_xlnm.Print_Titles" localSheetId="9">'P11-12(2)'!$1:$2</definedName>
    <definedName name="_xlnm.Print_Titles" localSheetId="10">'P11-12(3)'!$1:$2</definedName>
    <definedName name="_xlnm.Print_Titles" localSheetId="17">'P17-19'!$1:$3</definedName>
    <definedName name="_xlnm.Print_Titles" localSheetId="18">'P20-21(1)'!$1:$3</definedName>
    <definedName name="_xlnm.Print_Titles" localSheetId="19">'P20-21(2)'!$1:$3</definedName>
    <definedName name="_xlnm.Print_Titles" localSheetId="20">'P22-23'!$1:$4</definedName>
    <definedName name="_xlnm.Print_Titles" localSheetId="0">'P5'!$1:$4</definedName>
    <definedName name="_xlnm.Print_Titles" localSheetId="1">P6・7!$1:$4</definedName>
    <definedName name="_xlnm.Print_Titles" localSheetId="5">'P9-10(1)'!$1:$2</definedName>
    <definedName name="_xlnm.Print_Titles" localSheetId="6">'P9-10(2)'!$1:$2</definedName>
    <definedName name="_xlnm.Print_Titles" localSheetId="7">'P9-10(3)'!$1:$2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38" l="1"/>
  <c r="J28" i="38"/>
  <c r="F28" i="38"/>
  <c r="C28" i="38"/>
  <c r="K27" i="38"/>
  <c r="J27" i="38"/>
  <c r="F27" i="38"/>
  <c r="I27" i="38" s="1"/>
  <c r="C27" i="38"/>
  <c r="K26" i="38"/>
  <c r="J26" i="38"/>
  <c r="F26" i="38"/>
  <c r="C26" i="38"/>
  <c r="K25" i="38"/>
  <c r="J25" i="38"/>
  <c r="F25" i="38"/>
  <c r="I25" i="38" s="1"/>
  <c r="C25" i="38"/>
  <c r="K24" i="38"/>
  <c r="J24" i="38"/>
  <c r="F24" i="38"/>
  <c r="C24" i="38"/>
  <c r="K23" i="38"/>
  <c r="J23" i="38"/>
  <c r="I23" i="38"/>
  <c r="F23" i="38"/>
  <c r="C23" i="38"/>
  <c r="K22" i="38"/>
  <c r="J22" i="38"/>
  <c r="F22" i="38"/>
  <c r="C22" i="38"/>
  <c r="K21" i="38"/>
  <c r="J21" i="38"/>
  <c r="F21" i="38"/>
  <c r="C21" i="38"/>
  <c r="K20" i="38"/>
  <c r="J20" i="38"/>
  <c r="F20" i="38"/>
  <c r="C20" i="38"/>
  <c r="K18" i="38"/>
  <c r="J18" i="38"/>
  <c r="F18" i="38"/>
  <c r="I18" i="38" s="1"/>
  <c r="C18" i="38"/>
  <c r="K17" i="38"/>
  <c r="J17" i="38"/>
  <c r="F17" i="38"/>
  <c r="C17" i="38"/>
  <c r="K16" i="38"/>
  <c r="J16" i="38"/>
  <c r="F16" i="38"/>
  <c r="I16" i="38" s="1"/>
  <c r="C16" i="38"/>
  <c r="K15" i="38"/>
  <c r="J15" i="38"/>
  <c r="F15" i="38"/>
  <c r="C15" i="38"/>
  <c r="K14" i="38"/>
  <c r="J14" i="38"/>
  <c r="F14" i="38"/>
  <c r="C14" i="38"/>
  <c r="K13" i="38"/>
  <c r="J13" i="38"/>
  <c r="F13" i="38"/>
  <c r="I13" i="38" s="1"/>
  <c r="C13" i="38"/>
  <c r="K12" i="38"/>
  <c r="J12" i="38"/>
  <c r="F12" i="38"/>
  <c r="I12" i="38" s="1"/>
  <c r="C12" i="38"/>
  <c r="K10" i="38"/>
  <c r="J10" i="38"/>
  <c r="F10" i="38"/>
  <c r="C10" i="38"/>
  <c r="K9" i="38"/>
  <c r="J9" i="38"/>
  <c r="F9" i="38"/>
  <c r="C9" i="38"/>
  <c r="I9" i="38" s="1"/>
  <c r="K8" i="38"/>
  <c r="J8" i="38"/>
  <c r="F8" i="38"/>
  <c r="I8" i="38" s="1"/>
  <c r="C8" i="38"/>
  <c r="K7" i="38"/>
  <c r="J7" i="38"/>
  <c r="F7" i="38"/>
  <c r="C7" i="38"/>
  <c r="K6" i="38"/>
  <c r="J6" i="38"/>
  <c r="F6" i="38"/>
  <c r="C6" i="38"/>
  <c r="K5" i="38"/>
  <c r="J5" i="38"/>
  <c r="I5" i="38"/>
  <c r="F5" i="38"/>
  <c r="C5" i="38"/>
  <c r="B13" i="37"/>
  <c r="B12" i="37"/>
  <c r="B11" i="37"/>
  <c r="B10" i="37"/>
  <c r="B9" i="37"/>
  <c r="B8" i="37"/>
  <c r="B7" i="37"/>
  <c r="B6" i="37"/>
  <c r="B5" i="37"/>
  <c r="B4" i="37"/>
  <c r="P5" i="33"/>
  <c r="O5" i="33"/>
  <c r="N5" i="33"/>
  <c r="M5" i="33"/>
  <c r="L5" i="33"/>
  <c r="K5" i="33"/>
  <c r="J5" i="33"/>
  <c r="I5" i="33"/>
  <c r="H5" i="33"/>
  <c r="G5" i="33"/>
  <c r="F5" i="33"/>
  <c r="E5" i="33"/>
  <c r="D5" i="33"/>
  <c r="C5" i="33"/>
  <c r="B5" i="33"/>
  <c r="O5" i="32"/>
  <c r="N5" i="32"/>
  <c r="M5" i="32"/>
  <c r="L5" i="32"/>
  <c r="K5" i="32"/>
  <c r="J5" i="32"/>
  <c r="I5" i="32"/>
  <c r="H5" i="32"/>
  <c r="G5" i="32"/>
  <c r="F5" i="32"/>
  <c r="E5" i="32"/>
  <c r="D5" i="32"/>
  <c r="C5" i="32"/>
  <c r="B5" i="32"/>
  <c r="O5" i="31"/>
  <c r="N5" i="31"/>
  <c r="M5" i="31"/>
  <c r="L5" i="31"/>
  <c r="K5" i="31"/>
  <c r="J5" i="31"/>
  <c r="I5" i="31"/>
  <c r="H5" i="31"/>
  <c r="G5" i="31"/>
  <c r="F5" i="31"/>
  <c r="E5" i="31"/>
  <c r="D5" i="31"/>
  <c r="C5" i="31"/>
  <c r="B5" i="31"/>
  <c r="O5" i="30"/>
  <c r="N5" i="30"/>
  <c r="M5" i="30"/>
  <c r="L5" i="30"/>
  <c r="K5" i="30"/>
  <c r="J5" i="30"/>
  <c r="I5" i="30"/>
  <c r="H5" i="30"/>
  <c r="G5" i="30"/>
  <c r="F5" i="30"/>
  <c r="E5" i="30"/>
  <c r="D5" i="30"/>
  <c r="C5" i="30"/>
  <c r="B5" i="30"/>
  <c r="D14" i="29"/>
  <c r="D13" i="29"/>
  <c r="D12" i="29"/>
  <c r="K11" i="29"/>
  <c r="D11" i="29"/>
  <c r="K10" i="29"/>
  <c r="D10" i="29"/>
  <c r="K9" i="29"/>
  <c r="D9" i="29"/>
  <c r="K8" i="29"/>
  <c r="D8" i="29"/>
  <c r="K7" i="29"/>
  <c r="D7" i="29"/>
  <c r="K6" i="29"/>
  <c r="D6" i="29"/>
  <c r="K5" i="29"/>
  <c r="D5" i="29"/>
  <c r="B13" i="27"/>
  <c r="B12" i="27"/>
  <c r="B11" i="27"/>
  <c r="B10" i="27"/>
  <c r="B9" i="27"/>
  <c r="B8" i="27"/>
  <c r="B7" i="27"/>
  <c r="B6" i="27"/>
  <c r="B5" i="27"/>
  <c r="B4" i="27"/>
  <c r="K17" i="26"/>
  <c r="J17" i="26"/>
  <c r="H17" i="26"/>
  <c r="D17" i="26"/>
  <c r="K16" i="26"/>
  <c r="J16" i="26"/>
  <c r="H16" i="26"/>
  <c r="D16" i="26"/>
  <c r="K15" i="26"/>
  <c r="J15" i="26"/>
  <c r="H15" i="26"/>
  <c r="D15" i="26"/>
  <c r="K14" i="26"/>
  <c r="J14" i="26"/>
  <c r="H14" i="26"/>
  <c r="D14" i="26"/>
  <c r="K13" i="26"/>
  <c r="J13" i="26"/>
  <c r="H13" i="26"/>
  <c r="D13" i="26"/>
  <c r="K12" i="26"/>
  <c r="J12" i="26"/>
  <c r="H12" i="26"/>
  <c r="D12" i="26"/>
  <c r="K11" i="26"/>
  <c r="J11" i="26"/>
  <c r="H11" i="26"/>
  <c r="D11" i="26"/>
  <c r="K10" i="26"/>
  <c r="J10" i="26"/>
  <c r="H10" i="26"/>
  <c r="D10" i="26"/>
  <c r="K9" i="26"/>
  <c r="J9" i="26"/>
  <c r="H9" i="26"/>
  <c r="D9" i="26"/>
  <c r="K8" i="26"/>
  <c r="J8" i="26"/>
  <c r="H8" i="26"/>
  <c r="D8" i="26"/>
  <c r="K7" i="26"/>
  <c r="J7" i="26"/>
  <c r="H7" i="26"/>
  <c r="D7" i="26"/>
  <c r="F13" i="25"/>
  <c r="E13" i="25"/>
  <c r="D13" i="25"/>
  <c r="C13" i="25"/>
  <c r="F12" i="25"/>
  <c r="F11" i="25" s="1"/>
  <c r="E12" i="25"/>
  <c r="E11" i="25" s="1"/>
  <c r="D12" i="25"/>
  <c r="C12" i="25"/>
  <c r="C11" i="25" s="1"/>
  <c r="C14" i="25" s="1"/>
  <c r="D11" i="25"/>
  <c r="B11" i="25"/>
  <c r="B14" i="25" s="1"/>
  <c r="F8" i="25"/>
  <c r="E8" i="25"/>
  <c r="D8" i="25"/>
  <c r="C8" i="25"/>
  <c r="B8" i="25"/>
  <c r="F5" i="25"/>
  <c r="E5" i="25"/>
  <c r="D5" i="25"/>
  <c r="C5" i="25"/>
  <c r="B5" i="25"/>
  <c r="H11" i="24"/>
  <c r="E11" i="24"/>
  <c r="E9" i="24" s="1"/>
  <c r="B11" i="24"/>
  <c r="H10" i="24"/>
  <c r="E10" i="24"/>
  <c r="B10" i="24"/>
  <c r="B9" i="24" s="1"/>
  <c r="J9" i="24"/>
  <c r="I9" i="24"/>
  <c r="G9" i="24"/>
  <c r="F9" i="24"/>
  <c r="D9" i="24"/>
  <c r="C9" i="24"/>
  <c r="H8" i="24"/>
  <c r="E8" i="24"/>
  <c r="B8" i="24"/>
  <c r="H7" i="24"/>
  <c r="E7" i="24"/>
  <c r="E6" i="24" s="1"/>
  <c r="B7" i="24"/>
  <c r="B6" i="24" s="1"/>
  <c r="J6" i="24"/>
  <c r="I6" i="24"/>
  <c r="H6" i="24"/>
  <c r="G6" i="24"/>
  <c r="F6" i="24"/>
  <c r="D6" i="24"/>
  <c r="C6" i="24"/>
  <c r="H5" i="24"/>
  <c r="E5" i="24"/>
  <c r="H11" i="23"/>
  <c r="E11" i="23"/>
  <c r="B11" i="23"/>
  <c r="H10" i="23"/>
  <c r="E10" i="23"/>
  <c r="B10" i="23"/>
  <c r="H9" i="23"/>
  <c r="E9" i="23"/>
  <c r="H8" i="23"/>
  <c r="E8" i="23"/>
  <c r="B8" i="23"/>
  <c r="H7" i="23"/>
  <c r="E7" i="23"/>
  <c r="E6" i="23" s="1"/>
  <c r="B7" i="23"/>
  <c r="B6" i="23" s="1"/>
  <c r="J6" i="23"/>
  <c r="I6" i="23"/>
  <c r="H6" i="23"/>
  <c r="G6" i="23"/>
  <c r="F6" i="23"/>
  <c r="D6" i="23"/>
  <c r="C6" i="23"/>
  <c r="H5" i="23"/>
  <c r="E5" i="23"/>
  <c r="G6" i="22"/>
  <c r="F6" i="22"/>
  <c r="E6" i="22"/>
  <c r="D6" i="22"/>
  <c r="C6" i="22"/>
  <c r="B6" i="22"/>
  <c r="H113" i="21"/>
  <c r="E113" i="21"/>
  <c r="H110" i="21"/>
  <c r="E110" i="21"/>
  <c r="H109" i="21"/>
  <c r="E109" i="21"/>
  <c r="H108" i="21"/>
  <c r="E108" i="21"/>
  <c r="H107" i="21"/>
  <c r="E107" i="21"/>
  <c r="H106" i="21"/>
  <c r="E106" i="21"/>
  <c r="H103" i="21"/>
  <c r="E103" i="21"/>
  <c r="H102" i="21"/>
  <c r="E102" i="21"/>
  <c r="H101" i="21"/>
  <c r="E101" i="21"/>
  <c r="H100" i="21"/>
  <c r="E100" i="21"/>
  <c r="H99" i="21"/>
  <c r="E99" i="21"/>
  <c r="H98" i="21"/>
  <c r="E98" i="21"/>
  <c r="H97" i="21"/>
  <c r="E97" i="21"/>
  <c r="H96" i="21"/>
  <c r="E96" i="21"/>
  <c r="G95" i="21"/>
  <c r="F95" i="21"/>
  <c r="D95" i="21"/>
  <c r="C95" i="21"/>
  <c r="H93" i="21"/>
  <c r="E93" i="21"/>
  <c r="H92" i="21"/>
  <c r="E92" i="21"/>
  <c r="H91" i="21"/>
  <c r="E91" i="21"/>
  <c r="H90" i="21"/>
  <c r="E90" i="21"/>
  <c r="H89" i="21"/>
  <c r="E89" i="21"/>
  <c r="H87" i="21"/>
  <c r="E87" i="21"/>
  <c r="H86" i="21"/>
  <c r="E86" i="21"/>
  <c r="H85" i="21"/>
  <c r="E85" i="21"/>
  <c r="H84" i="21"/>
  <c r="H82" i="21" s="1"/>
  <c r="E84" i="21"/>
  <c r="H83" i="21"/>
  <c r="E83" i="21"/>
  <c r="G82" i="21"/>
  <c r="F82" i="21"/>
  <c r="D82" i="21"/>
  <c r="C82" i="21"/>
  <c r="H80" i="21"/>
  <c r="E80" i="21"/>
  <c r="H79" i="21"/>
  <c r="E79" i="21"/>
  <c r="H78" i="21"/>
  <c r="E78" i="21"/>
  <c r="H77" i="21"/>
  <c r="H75" i="21" s="1"/>
  <c r="E77" i="21"/>
  <c r="H76" i="21"/>
  <c r="E76" i="21"/>
  <c r="G75" i="21"/>
  <c r="F75" i="21"/>
  <c r="D75" i="21"/>
  <c r="C75" i="21"/>
  <c r="H73" i="21"/>
  <c r="E73" i="21"/>
  <c r="H72" i="21"/>
  <c r="E72" i="21"/>
  <c r="H71" i="21"/>
  <c r="E71" i="21"/>
  <c r="H70" i="21"/>
  <c r="E70" i="21"/>
  <c r="H69" i="21"/>
  <c r="E69" i="21"/>
  <c r="H68" i="21"/>
  <c r="E68" i="21"/>
  <c r="H67" i="21"/>
  <c r="E67" i="21"/>
  <c r="H66" i="21"/>
  <c r="E66" i="21"/>
  <c r="H65" i="21"/>
  <c r="E65" i="21"/>
  <c r="H64" i="21"/>
  <c r="E64" i="21"/>
  <c r="H63" i="21"/>
  <c r="E63" i="21"/>
  <c r="H62" i="21"/>
  <c r="E62" i="21"/>
  <c r="H61" i="21"/>
  <c r="E61" i="21"/>
  <c r="H60" i="21"/>
  <c r="E60" i="21"/>
  <c r="H59" i="21"/>
  <c r="E59" i="21"/>
  <c r="H58" i="21"/>
  <c r="E58" i="21"/>
  <c r="H57" i="21"/>
  <c r="E57" i="21"/>
  <c r="H56" i="21"/>
  <c r="E56" i="21"/>
  <c r="H55" i="21"/>
  <c r="E55" i="21"/>
  <c r="H54" i="21"/>
  <c r="E54" i="21"/>
  <c r="H53" i="21"/>
  <c r="E53" i="21"/>
  <c r="H52" i="21"/>
  <c r="E52" i="21"/>
  <c r="H51" i="21"/>
  <c r="E51" i="21"/>
  <c r="H50" i="21"/>
  <c r="E50" i="21"/>
  <c r="H49" i="21"/>
  <c r="E49" i="21"/>
  <c r="H48" i="21"/>
  <c r="E48" i="21"/>
  <c r="H47" i="21"/>
  <c r="E47" i="21"/>
  <c r="H46" i="21"/>
  <c r="E46" i="21"/>
  <c r="H45" i="21"/>
  <c r="E45" i="21"/>
  <c r="H44" i="21"/>
  <c r="E44" i="21"/>
  <c r="H43" i="21"/>
  <c r="E43" i="21"/>
  <c r="H42" i="21"/>
  <c r="E42" i="21"/>
  <c r="H41" i="21"/>
  <c r="E41" i="21"/>
  <c r="H40" i="21"/>
  <c r="E40" i="21"/>
  <c r="H39" i="21"/>
  <c r="E39" i="21"/>
  <c r="H38" i="21"/>
  <c r="E38" i="21"/>
  <c r="H37" i="21"/>
  <c r="E37" i="21"/>
  <c r="H36" i="21"/>
  <c r="E36" i="21"/>
  <c r="H35" i="21"/>
  <c r="E35" i="21"/>
  <c r="H34" i="21"/>
  <c r="E34" i="21"/>
  <c r="H33" i="21"/>
  <c r="E33" i="21"/>
  <c r="H32" i="21"/>
  <c r="E32" i="21"/>
  <c r="H31" i="21"/>
  <c r="E31" i="21"/>
  <c r="H30" i="21"/>
  <c r="E30" i="21"/>
  <c r="H27" i="21"/>
  <c r="E27" i="21"/>
  <c r="H26" i="21"/>
  <c r="E26" i="21"/>
  <c r="H25" i="21"/>
  <c r="E25" i="21"/>
  <c r="H24" i="21"/>
  <c r="E24" i="21"/>
  <c r="H23" i="21"/>
  <c r="E23" i="21"/>
  <c r="H22" i="21"/>
  <c r="E22" i="21"/>
  <c r="H21" i="21"/>
  <c r="E21" i="21"/>
  <c r="H20" i="21"/>
  <c r="E20" i="21"/>
  <c r="H19" i="21"/>
  <c r="E19" i="21"/>
  <c r="H18" i="21"/>
  <c r="E18" i="21"/>
  <c r="H17" i="21"/>
  <c r="E17" i="21"/>
  <c r="H16" i="21"/>
  <c r="E16" i="21"/>
  <c r="H15" i="21"/>
  <c r="E15" i="21"/>
  <c r="H14" i="21"/>
  <c r="E14" i="21"/>
  <c r="H13" i="21"/>
  <c r="E13" i="21"/>
  <c r="H12" i="21"/>
  <c r="E12" i="21"/>
  <c r="H11" i="21"/>
  <c r="E11" i="21"/>
  <c r="H10" i="21"/>
  <c r="E10" i="21"/>
  <c r="H9" i="21"/>
  <c r="E9" i="21"/>
  <c r="H8" i="21"/>
  <c r="E8" i="21"/>
  <c r="G7" i="21"/>
  <c r="F7" i="21"/>
  <c r="D7" i="21"/>
  <c r="C7" i="21"/>
  <c r="C5" i="21" s="1"/>
  <c r="F5" i="21"/>
  <c r="D5" i="21"/>
  <c r="Q17" i="20"/>
  <c r="N17" i="20"/>
  <c r="K17" i="20"/>
  <c r="Q16" i="20"/>
  <c r="N16" i="20"/>
  <c r="K16" i="20"/>
  <c r="Q15" i="20"/>
  <c r="N15" i="20"/>
  <c r="K15" i="20"/>
  <c r="F15" i="20"/>
  <c r="C15" i="20"/>
  <c r="Q14" i="20"/>
  <c r="N14" i="20"/>
  <c r="K14" i="20"/>
  <c r="F14" i="20"/>
  <c r="C14" i="20"/>
  <c r="Q13" i="20"/>
  <c r="N13" i="20"/>
  <c r="K13" i="20"/>
  <c r="F13" i="20"/>
  <c r="C13" i="20"/>
  <c r="Q12" i="20"/>
  <c r="N12" i="20"/>
  <c r="K12" i="20"/>
  <c r="F12" i="20"/>
  <c r="C12" i="20"/>
  <c r="Q11" i="20"/>
  <c r="N11" i="20"/>
  <c r="K11" i="20"/>
  <c r="F11" i="20"/>
  <c r="C11" i="20"/>
  <c r="Q10" i="20"/>
  <c r="N10" i="20"/>
  <c r="K10" i="20"/>
  <c r="F10" i="20"/>
  <c r="C10" i="20"/>
  <c r="Q9" i="20"/>
  <c r="N9" i="20"/>
  <c r="K9" i="20"/>
  <c r="F9" i="20"/>
  <c r="C9" i="20"/>
  <c r="Q8" i="20"/>
  <c r="N8" i="20"/>
  <c r="K8" i="20"/>
  <c r="F8" i="20"/>
  <c r="C8" i="20"/>
  <c r="Q7" i="20"/>
  <c r="N7" i="20"/>
  <c r="K7" i="20"/>
  <c r="F7" i="20"/>
  <c r="C7" i="20"/>
  <c r="Q6" i="20"/>
  <c r="N6" i="20"/>
  <c r="K6" i="20"/>
  <c r="F6" i="20"/>
  <c r="C6" i="20"/>
  <c r="S5" i="20"/>
  <c r="R5" i="20"/>
  <c r="P5" i="20"/>
  <c r="O5" i="20"/>
  <c r="M5" i="20"/>
  <c r="L5" i="20"/>
  <c r="H5" i="20"/>
  <c r="G5" i="20"/>
  <c r="E5" i="20"/>
  <c r="D5" i="20"/>
  <c r="O29" i="19"/>
  <c r="X28" i="19"/>
  <c r="U28" i="19"/>
  <c r="Q28" i="19"/>
  <c r="P28" i="19"/>
  <c r="O28" i="19" s="1"/>
  <c r="Z27" i="19"/>
  <c r="Y27" i="19"/>
  <c r="W27" i="19"/>
  <c r="V27" i="19"/>
  <c r="U27" i="19" s="1"/>
  <c r="O27" i="19"/>
  <c r="I27" i="19"/>
  <c r="X26" i="19"/>
  <c r="U26" i="19"/>
  <c r="O26" i="19"/>
  <c r="K26" i="19"/>
  <c r="J26" i="19"/>
  <c r="I26" i="19" s="1"/>
  <c r="X25" i="19"/>
  <c r="U25" i="19"/>
  <c r="O25" i="19"/>
  <c r="I25" i="19"/>
  <c r="X24" i="19"/>
  <c r="U24" i="19"/>
  <c r="O24" i="19"/>
  <c r="I24" i="19"/>
  <c r="X23" i="19"/>
  <c r="U23" i="19"/>
  <c r="O23" i="19"/>
  <c r="I23" i="19"/>
  <c r="X22" i="19"/>
  <c r="U22" i="19"/>
  <c r="O22" i="19"/>
  <c r="I22" i="19"/>
  <c r="C22" i="19"/>
  <c r="X21" i="19"/>
  <c r="U21" i="19"/>
  <c r="O21" i="19"/>
  <c r="I21" i="19"/>
  <c r="E21" i="19"/>
  <c r="D21" i="19"/>
  <c r="C21" i="19" s="1"/>
  <c r="X20" i="19"/>
  <c r="U20" i="19"/>
  <c r="O20" i="19"/>
  <c r="I20" i="19"/>
  <c r="C20" i="19"/>
  <c r="X19" i="19"/>
  <c r="U19" i="19"/>
  <c r="O19" i="19"/>
  <c r="I19" i="19"/>
  <c r="C19" i="19"/>
  <c r="X18" i="19"/>
  <c r="U18" i="19"/>
  <c r="O18" i="19"/>
  <c r="I18" i="19"/>
  <c r="C18" i="19"/>
  <c r="X17" i="19"/>
  <c r="U17" i="19"/>
  <c r="O17" i="19"/>
  <c r="I17" i="19"/>
  <c r="C17" i="19"/>
  <c r="X16" i="19"/>
  <c r="U16" i="19"/>
  <c r="O16" i="19"/>
  <c r="I16" i="19"/>
  <c r="C16" i="19"/>
  <c r="X15" i="19"/>
  <c r="U15" i="19"/>
  <c r="O15" i="19"/>
  <c r="I15" i="19"/>
  <c r="C15" i="19"/>
  <c r="X14" i="19"/>
  <c r="U14" i="19"/>
  <c r="O14" i="19"/>
  <c r="I14" i="19"/>
  <c r="C14" i="19"/>
  <c r="X13" i="19"/>
  <c r="U13" i="19"/>
  <c r="Q13" i="19"/>
  <c r="P13" i="19"/>
  <c r="O13" i="19" s="1"/>
  <c r="K13" i="19"/>
  <c r="J13" i="19"/>
  <c r="E13" i="19"/>
  <c r="D13" i="19"/>
  <c r="C13" i="19" s="1"/>
  <c r="Z12" i="19"/>
  <c r="Y12" i="19"/>
  <c r="W12" i="19"/>
  <c r="V12" i="19"/>
  <c r="U12" i="19" s="1"/>
  <c r="O12" i="19"/>
  <c r="I12" i="19"/>
  <c r="C12" i="19"/>
  <c r="X11" i="19"/>
  <c r="U11" i="19"/>
  <c r="O11" i="19"/>
  <c r="I11" i="19"/>
  <c r="C11" i="19"/>
  <c r="X10" i="19"/>
  <c r="U10" i="19"/>
  <c r="O10" i="19"/>
  <c r="I10" i="19"/>
  <c r="C10" i="19"/>
  <c r="X9" i="19"/>
  <c r="U9" i="19"/>
  <c r="Q9" i="19"/>
  <c r="P9" i="19"/>
  <c r="K9" i="19"/>
  <c r="J9" i="19"/>
  <c r="E9" i="19"/>
  <c r="E5" i="19" s="1"/>
  <c r="D9" i="19"/>
  <c r="C9" i="19" s="1"/>
  <c r="C5" i="19" s="1"/>
  <c r="Z8" i="19"/>
  <c r="Y8" i="19"/>
  <c r="Y5" i="19" s="1"/>
  <c r="W8" i="19"/>
  <c r="W5" i="19" s="1"/>
  <c r="V8" i="19"/>
  <c r="O8" i="19"/>
  <c r="I8" i="19"/>
  <c r="C8" i="19"/>
  <c r="X7" i="19"/>
  <c r="U7" i="19"/>
  <c r="O7" i="19"/>
  <c r="I7" i="19"/>
  <c r="C7" i="19"/>
  <c r="X6" i="19"/>
  <c r="U6" i="19"/>
  <c r="O6" i="19"/>
  <c r="I6" i="19"/>
  <c r="C6" i="19"/>
  <c r="M50" i="18"/>
  <c r="L50" i="18"/>
  <c r="K50" i="18"/>
  <c r="J50" i="18"/>
  <c r="I50" i="18"/>
  <c r="H50" i="18"/>
  <c r="G50" i="18"/>
  <c r="F50" i="18"/>
  <c r="E50" i="18"/>
  <c r="D50" i="18"/>
  <c r="C50" i="18"/>
  <c r="B50" i="18"/>
  <c r="M27" i="18"/>
  <c r="L27" i="18"/>
  <c r="K27" i="18"/>
  <c r="J27" i="18"/>
  <c r="I27" i="18"/>
  <c r="H27" i="18"/>
  <c r="G27" i="18"/>
  <c r="F27" i="18"/>
  <c r="E27" i="18"/>
  <c r="D27" i="18"/>
  <c r="C27" i="18"/>
  <c r="B27" i="18"/>
  <c r="M4" i="18"/>
  <c r="L4" i="18"/>
  <c r="K4" i="18"/>
  <c r="J4" i="18"/>
  <c r="I4" i="18"/>
  <c r="H4" i="18"/>
  <c r="G4" i="18"/>
  <c r="F4" i="18"/>
  <c r="E4" i="18"/>
  <c r="D4" i="18"/>
  <c r="C4" i="18"/>
  <c r="B4" i="18"/>
  <c r="D19" i="17"/>
  <c r="C19" i="17"/>
  <c r="D18" i="17"/>
  <c r="C18" i="17" s="1"/>
  <c r="C17" i="17" s="1"/>
  <c r="G17" i="17"/>
  <c r="F17" i="17"/>
  <c r="E17" i="17"/>
  <c r="D16" i="17"/>
  <c r="D15" i="17"/>
  <c r="D14" i="17" s="1"/>
  <c r="H14" i="17" s="1"/>
  <c r="G14" i="17"/>
  <c r="F14" i="17"/>
  <c r="E14" i="17"/>
  <c r="C14" i="17"/>
  <c r="D13" i="17"/>
  <c r="H13" i="17" s="1"/>
  <c r="H12" i="17"/>
  <c r="D12" i="17"/>
  <c r="G11" i="17"/>
  <c r="F11" i="17"/>
  <c r="E11" i="17"/>
  <c r="D11" i="17"/>
  <c r="H11" i="17" s="1"/>
  <c r="C11" i="17"/>
  <c r="D10" i="17"/>
  <c r="H10" i="17" s="1"/>
  <c r="H9" i="17"/>
  <c r="D9" i="17"/>
  <c r="G8" i="17"/>
  <c r="F8" i="17"/>
  <c r="E8" i="17"/>
  <c r="C8" i="17"/>
  <c r="D7" i="17"/>
  <c r="H7" i="17" s="1"/>
  <c r="D6" i="17"/>
  <c r="H6" i="17" s="1"/>
  <c r="G5" i="17"/>
  <c r="F5" i="17"/>
  <c r="E5" i="17"/>
  <c r="C5" i="17"/>
  <c r="D21" i="16"/>
  <c r="C21" i="16"/>
  <c r="B21" i="16"/>
  <c r="D20" i="16"/>
  <c r="C20" i="16"/>
  <c r="B20" i="16"/>
  <c r="D19" i="16"/>
  <c r="C19" i="16"/>
  <c r="D18" i="16"/>
  <c r="C18" i="16"/>
  <c r="B18" i="16" s="1"/>
  <c r="D17" i="16"/>
  <c r="C17" i="16"/>
  <c r="B17" i="16"/>
  <c r="D16" i="16"/>
  <c r="C16" i="16"/>
  <c r="B16" i="16" s="1"/>
  <c r="D15" i="16"/>
  <c r="C15" i="16"/>
  <c r="D14" i="16"/>
  <c r="B14" i="16" s="1"/>
  <c r="C14" i="16"/>
  <c r="D13" i="16"/>
  <c r="C13" i="16"/>
  <c r="B13" i="16"/>
  <c r="D12" i="16"/>
  <c r="C12" i="16"/>
  <c r="B12" i="16" s="1"/>
  <c r="D11" i="16"/>
  <c r="C11" i="16"/>
  <c r="D10" i="16"/>
  <c r="C10" i="16"/>
  <c r="B10" i="16" s="1"/>
  <c r="D9" i="16"/>
  <c r="C9" i="16"/>
  <c r="B9" i="16" s="1"/>
  <c r="D8" i="16"/>
  <c r="C8" i="16"/>
  <c r="B8" i="16"/>
  <c r="D7" i="16"/>
  <c r="C7" i="16"/>
  <c r="N5" i="16"/>
  <c r="M5" i="16"/>
  <c r="L5" i="16"/>
  <c r="K5" i="16"/>
  <c r="J5" i="16"/>
  <c r="I5" i="16"/>
  <c r="H5" i="16"/>
  <c r="G5" i="16"/>
  <c r="F5" i="16"/>
  <c r="E5" i="16"/>
  <c r="G46" i="15"/>
  <c r="B46" i="15"/>
  <c r="G45" i="15"/>
  <c r="B45" i="15"/>
  <c r="G44" i="15"/>
  <c r="B44" i="15"/>
  <c r="G43" i="15"/>
  <c r="B43" i="15"/>
  <c r="L42" i="15"/>
  <c r="G42" i="15"/>
  <c r="B42" i="15"/>
  <c r="L41" i="15"/>
  <c r="I41" i="15"/>
  <c r="H41" i="15"/>
  <c r="G41" i="15"/>
  <c r="D41" i="15"/>
  <c r="C41" i="15"/>
  <c r="B41" i="15" s="1"/>
  <c r="L40" i="15"/>
  <c r="G40" i="15"/>
  <c r="B40" i="15"/>
  <c r="L39" i="15"/>
  <c r="G39" i="15"/>
  <c r="B39" i="15"/>
  <c r="L38" i="15"/>
  <c r="G38" i="15"/>
  <c r="B38" i="15"/>
  <c r="L37" i="15"/>
  <c r="G37" i="15"/>
  <c r="B37" i="15"/>
  <c r="L36" i="15"/>
  <c r="G36" i="15"/>
  <c r="B36" i="15"/>
  <c r="N35" i="15"/>
  <c r="M35" i="15"/>
  <c r="I35" i="15"/>
  <c r="H35" i="15"/>
  <c r="G35" i="15"/>
  <c r="D35" i="15"/>
  <c r="C35" i="15"/>
  <c r="B35" i="15" s="1"/>
  <c r="L34" i="15"/>
  <c r="G34" i="15"/>
  <c r="B34" i="15"/>
  <c r="L33" i="15"/>
  <c r="G33" i="15"/>
  <c r="B33" i="15"/>
  <c r="L32" i="15"/>
  <c r="G32" i="15"/>
  <c r="B32" i="15"/>
  <c r="L31" i="15"/>
  <c r="G31" i="15"/>
  <c r="B31" i="15"/>
  <c r="L30" i="15"/>
  <c r="G30" i="15"/>
  <c r="B30" i="15"/>
  <c r="N29" i="15"/>
  <c r="M29" i="15"/>
  <c r="I29" i="15"/>
  <c r="H29" i="15"/>
  <c r="G29" i="15"/>
  <c r="D29" i="15"/>
  <c r="C29" i="15"/>
  <c r="B29" i="15" s="1"/>
  <c r="L28" i="15"/>
  <c r="G28" i="15"/>
  <c r="B28" i="15"/>
  <c r="L27" i="15"/>
  <c r="G27" i="15"/>
  <c r="B27" i="15"/>
  <c r="L26" i="15"/>
  <c r="G26" i="15"/>
  <c r="B26" i="15"/>
  <c r="L25" i="15"/>
  <c r="G25" i="15"/>
  <c r="B25" i="15"/>
  <c r="L24" i="15"/>
  <c r="G24" i="15"/>
  <c r="B24" i="15"/>
  <c r="N23" i="15"/>
  <c r="M23" i="15"/>
  <c r="I23" i="15"/>
  <c r="G23" i="15" s="1"/>
  <c r="H23" i="15"/>
  <c r="D23" i="15"/>
  <c r="C23" i="15"/>
  <c r="B23" i="15" s="1"/>
  <c r="L22" i="15"/>
  <c r="G22" i="15"/>
  <c r="B22" i="15"/>
  <c r="L21" i="15"/>
  <c r="G21" i="15"/>
  <c r="B21" i="15"/>
  <c r="L20" i="15"/>
  <c r="G20" i="15"/>
  <c r="B20" i="15"/>
  <c r="L19" i="15"/>
  <c r="G19" i="15"/>
  <c r="B19" i="15"/>
  <c r="L18" i="15"/>
  <c r="G18" i="15"/>
  <c r="B18" i="15"/>
  <c r="N17" i="15"/>
  <c r="M17" i="15"/>
  <c r="L17" i="15" s="1"/>
  <c r="I17" i="15"/>
  <c r="G17" i="15" s="1"/>
  <c r="H17" i="15"/>
  <c r="D17" i="15"/>
  <c r="C17" i="15"/>
  <c r="B17" i="15" s="1"/>
  <c r="L16" i="15"/>
  <c r="G16" i="15"/>
  <c r="B16" i="15"/>
  <c r="L15" i="15"/>
  <c r="G15" i="15"/>
  <c r="B15" i="15"/>
  <c r="L14" i="15"/>
  <c r="G14" i="15"/>
  <c r="B14" i="15"/>
  <c r="L13" i="15"/>
  <c r="G13" i="15"/>
  <c r="B13" i="15"/>
  <c r="L12" i="15"/>
  <c r="G12" i="15"/>
  <c r="B12" i="15"/>
  <c r="N11" i="15"/>
  <c r="M11" i="15"/>
  <c r="I11" i="15"/>
  <c r="H11" i="15"/>
  <c r="G11" i="15"/>
  <c r="D11" i="15"/>
  <c r="C11" i="15"/>
  <c r="B11" i="15" s="1"/>
  <c r="L10" i="15"/>
  <c r="G10" i="15"/>
  <c r="B10" i="15"/>
  <c r="L9" i="15"/>
  <c r="G9" i="15"/>
  <c r="B9" i="15"/>
  <c r="L8" i="15"/>
  <c r="G8" i="15"/>
  <c r="B8" i="15"/>
  <c r="L7" i="15"/>
  <c r="G7" i="15"/>
  <c r="B7" i="15"/>
  <c r="L6" i="15"/>
  <c r="G6" i="15"/>
  <c r="B6" i="15"/>
  <c r="N5" i="15"/>
  <c r="M5" i="15"/>
  <c r="L5" i="15" s="1"/>
  <c r="I5" i="15"/>
  <c r="H5" i="15"/>
  <c r="G5" i="15"/>
  <c r="D5" i="15"/>
  <c r="C5" i="15"/>
  <c r="B5" i="15" s="1"/>
  <c r="H15" i="14"/>
  <c r="B15" i="14"/>
  <c r="H14" i="14"/>
  <c r="B14" i="14"/>
  <c r="H13" i="14"/>
  <c r="B13" i="14"/>
  <c r="H12" i="14"/>
  <c r="B12" i="14"/>
  <c r="H11" i="14"/>
  <c r="B11" i="14"/>
  <c r="H10" i="14"/>
  <c r="B10" i="14"/>
  <c r="H9" i="14"/>
  <c r="B9" i="14"/>
  <c r="H8" i="14"/>
  <c r="B8" i="14"/>
  <c r="H7" i="14"/>
  <c r="B7" i="14"/>
  <c r="H6" i="14"/>
  <c r="B6" i="14"/>
  <c r="K4" i="13"/>
  <c r="J4" i="13"/>
  <c r="I4" i="13"/>
  <c r="H4" i="13"/>
  <c r="G4" i="13"/>
  <c r="F4" i="13"/>
  <c r="E4" i="13"/>
  <c r="D4" i="13"/>
  <c r="C4" i="13"/>
  <c r="B4" i="13"/>
  <c r="G35" i="12"/>
  <c r="F35" i="12"/>
  <c r="E35" i="12"/>
  <c r="D35" i="12"/>
  <c r="C35" i="12"/>
  <c r="B35" i="12"/>
  <c r="G29" i="12"/>
  <c r="F29" i="12"/>
  <c r="E29" i="12"/>
  <c r="D29" i="12"/>
  <c r="C29" i="12"/>
  <c r="B29" i="12"/>
  <c r="G24" i="12"/>
  <c r="F24" i="12"/>
  <c r="E24" i="12"/>
  <c r="D24" i="12"/>
  <c r="C24" i="12"/>
  <c r="B24" i="12"/>
  <c r="N16" i="12"/>
  <c r="M16" i="12"/>
  <c r="L16" i="12"/>
  <c r="K16" i="12"/>
  <c r="J16" i="12"/>
  <c r="I16" i="12"/>
  <c r="G16" i="12"/>
  <c r="F16" i="12"/>
  <c r="E16" i="12"/>
  <c r="D16" i="12"/>
  <c r="C16" i="12"/>
  <c r="B16" i="12"/>
  <c r="N11" i="12"/>
  <c r="M11" i="12"/>
  <c r="L11" i="12"/>
  <c r="K11" i="12"/>
  <c r="J11" i="12"/>
  <c r="I11" i="12"/>
  <c r="G9" i="12"/>
  <c r="G7" i="12" s="1"/>
  <c r="G5" i="12" s="1"/>
  <c r="F9" i="12"/>
  <c r="E9" i="12"/>
  <c r="E7" i="12" s="1"/>
  <c r="E5" i="12" s="1"/>
  <c r="D9" i="12"/>
  <c r="C9" i="12"/>
  <c r="C7" i="12" s="1"/>
  <c r="C5" i="12" s="1"/>
  <c r="B9" i="12"/>
  <c r="B7" i="12" s="1"/>
  <c r="B5" i="12" s="1"/>
  <c r="D7" i="12"/>
  <c r="N5" i="12"/>
  <c r="M5" i="12"/>
  <c r="L5" i="12"/>
  <c r="K5" i="12"/>
  <c r="J5" i="12"/>
  <c r="I5" i="12"/>
  <c r="D5" i="12"/>
  <c r="D14" i="11"/>
  <c r="C14" i="11"/>
  <c r="B14" i="11" s="1"/>
  <c r="D13" i="11"/>
  <c r="C13" i="11"/>
  <c r="B13" i="11" s="1"/>
  <c r="D12" i="11"/>
  <c r="C12" i="11"/>
  <c r="B12" i="11" s="1"/>
  <c r="D11" i="11"/>
  <c r="C11" i="11"/>
  <c r="B11" i="11"/>
  <c r="D10" i="11"/>
  <c r="C10" i="11"/>
  <c r="B10" i="11" s="1"/>
  <c r="D9" i="11"/>
  <c r="C9" i="11"/>
  <c r="B9" i="11" s="1"/>
  <c r="D8" i="11"/>
  <c r="C8" i="11"/>
  <c r="D7" i="11"/>
  <c r="C7" i="11"/>
  <c r="B7" i="11" s="1"/>
  <c r="D6" i="11"/>
  <c r="C6" i="11"/>
  <c r="B6" i="11" s="1"/>
  <c r="D5" i="11"/>
  <c r="C5" i="11"/>
  <c r="B5" i="11" s="1"/>
  <c r="D14" i="10"/>
  <c r="C14" i="10"/>
  <c r="D13" i="10"/>
  <c r="C13" i="10"/>
  <c r="B13" i="10" s="1"/>
  <c r="D12" i="10"/>
  <c r="C12" i="10"/>
  <c r="D11" i="10"/>
  <c r="C11" i="10"/>
  <c r="B11" i="10"/>
  <c r="D10" i="10"/>
  <c r="C10" i="10"/>
  <c r="D9" i="10"/>
  <c r="C9" i="10"/>
  <c r="B9" i="10" s="1"/>
  <c r="D8" i="10"/>
  <c r="C8" i="10"/>
  <c r="B8" i="10" s="1"/>
  <c r="D7" i="10"/>
  <c r="C7" i="10"/>
  <c r="B7" i="10" s="1"/>
  <c r="D6" i="10"/>
  <c r="C6" i="10"/>
  <c r="B6" i="10" s="1"/>
  <c r="D5" i="10"/>
  <c r="B5" i="10" s="1"/>
  <c r="C5" i="10"/>
  <c r="D14" i="9"/>
  <c r="C14" i="9"/>
  <c r="B14" i="9" s="1"/>
  <c r="D13" i="9"/>
  <c r="C13" i="9"/>
  <c r="B13" i="9"/>
  <c r="D12" i="9"/>
  <c r="C12" i="9"/>
  <c r="D11" i="9"/>
  <c r="C11" i="9"/>
  <c r="B11" i="9"/>
  <c r="D10" i="9"/>
  <c r="C10" i="9"/>
  <c r="B10" i="9" s="1"/>
  <c r="D9" i="9"/>
  <c r="C9" i="9"/>
  <c r="B9" i="9" s="1"/>
  <c r="D8" i="9"/>
  <c r="C8" i="9"/>
  <c r="B8" i="9" s="1"/>
  <c r="D7" i="9"/>
  <c r="C7" i="9"/>
  <c r="B7" i="9"/>
  <c r="D6" i="9"/>
  <c r="C6" i="9"/>
  <c r="B6" i="9" s="1"/>
  <c r="D5" i="9"/>
  <c r="C5" i="9"/>
  <c r="B5" i="9" s="1"/>
  <c r="D14" i="8"/>
  <c r="C14" i="8"/>
  <c r="D13" i="8"/>
  <c r="C13" i="8"/>
  <c r="B13" i="8" s="1"/>
  <c r="D12" i="8"/>
  <c r="C12" i="8"/>
  <c r="B12" i="8" s="1"/>
  <c r="D11" i="8"/>
  <c r="C11" i="8"/>
  <c r="B11" i="8" s="1"/>
  <c r="D10" i="8"/>
  <c r="C10" i="8"/>
  <c r="D9" i="8"/>
  <c r="B9" i="8" s="1"/>
  <c r="C9" i="8"/>
  <c r="D8" i="8"/>
  <c r="C8" i="8"/>
  <c r="D7" i="8"/>
  <c r="C7" i="8"/>
  <c r="B7" i="8"/>
  <c r="D6" i="8"/>
  <c r="C6" i="8"/>
  <c r="D5" i="8"/>
  <c r="B5" i="8" s="1"/>
  <c r="C5" i="8"/>
  <c r="D14" i="7"/>
  <c r="C14" i="7"/>
  <c r="B14" i="7" s="1"/>
  <c r="D13" i="7"/>
  <c r="C13" i="7"/>
  <c r="B13" i="7" s="1"/>
  <c r="D12" i="7"/>
  <c r="C12" i="7"/>
  <c r="B12" i="7" s="1"/>
  <c r="D11" i="7"/>
  <c r="B11" i="7" s="1"/>
  <c r="C11" i="7"/>
  <c r="D10" i="7"/>
  <c r="C10" i="7"/>
  <c r="B10" i="7" s="1"/>
  <c r="D9" i="7"/>
  <c r="C9" i="7"/>
  <c r="B9" i="7"/>
  <c r="D8" i="7"/>
  <c r="C8" i="7"/>
  <c r="D7" i="7"/>
  <c r="C7" i="7"/>
  <c r="B7" i="7"/>
  <c r="D6" i="7"/>
  <c r="C6" i="7"/>
  <c r="B6" i="7" s="1"/>
  <c r="D5" i="7"/>
  <c r="C5" i="7"/>
  <c r="B5" i="7" s="1"/>
  <c r="B27" i="6"/>
  <c r="B26" i="6"/>
  <c r="B25" i="6"/>
  <c r="B24" i="6"/>
  <c r="B23" i="6"/>
  <c r="B22" i="6"/>
  <c r="B21" i="6"/>
  <c r="B20" i="6"/>
  <c r="B19" i="6"/>
  <c r="B18" i="6"/>
  <c r="B14" i="6"/>
  <c r="B13" i="6"/>
  <c r="B12" i="6"/>
  <c r="B11" i="6"/>
  <c r="B10" i="6"/>
  <c r="B9" i="6"/>
  <c r="B8" i="6"/>
  <c r="B7" i="6"/>
  <c r="B6" i="6"/>
  <c r="B5" i="6"/>
  <c r="J14" i="5"/>
  <c r="H14" i="5" s="1"/>
  <c r="I14" i="5"/>
  <c r="E14" i="5"/>
  <c r="B14" i="5"/>
  <c r="J13" i="5"/>
  <c r="H13" i="5" s="1"/>
  <c r="I13" i="5"/>
  <c r="E13" i="5"/>
  <c r="B13" i="5"/>
  <c r="J12" i="5"/>
  <c r="I12" i="5"/>
  <c r="H12" i="5" s="1"/>
  <c r="E12" i="5"/>
  <c r="B12" i="5"/>
  <c r="J11" i="5"/>
  <c r="I11" i="5"/>
  <c r="H11" i="5" s="1"/>
  <c r="E11" i="5"/>
  <c r="B11" i="5"/>
  <c r="J10" i="5"/>
  <c r="I10" i="5"/>
  <c r="H10" i="5"/>
  <c r="E10" i="5"/>
  <c r="B10" i="5"/>
  <c r="J9" i="5"/>
  <c r="I9" i="5"/>
  <c r="H9" i="5" s="1"/>
  <c r="E9" i="5"/>
  <c r="B9" i="5"/>
  <c r="J8" i="5"/>
  <c r="I8" i="5"/>
  <c r="H8" i="5" s="1"/>
  <c r="E8" i="5"/>
  <c r="B8" i="5"/>
  <c r="J7" i="5"/>
  <c r="I7" i="5"/>
  <c r="E7" i="5"/>
  <c r="B7" i="5"/>
  <c r="J6" i="5"/>
  <c r="I6" i="5"/>
  <c r="H6" i="5" s="1"/>
  <c r="E6" i="5"/>
  <c r="B6" i="5"/>
  <c r="J5" i="5"/>
  <c r="I5" i="5"/>
  <c r="H5" i="5" s="1"/>
  <c r="E5" i="5"/>
  <c r="B5" i="5"/>
  <c r="J14" i="4"/>
  <c r="I14" i="4"/>
  <c r="E14" i="4"/>
  <c r="B14" i="4"/>
  <c r="J13" i="4"/>
  <c r="H13" i="4" s="1"/>
  <c r="I13" i="4"/>
  <c r="E13" i="4"/>
  <c r="B13" i="4"/>
  <c r="J12" i="4"/>
  <c r="I12" i="4"/>
  <c r="H12" i="4"/>
  <c r="E12" i="4"/>
  <c r="B12" i="4"/>
  <c r="J11" i="4"/>
  <c r="H11" i="4" s="1"/>
  <c r="I11" i="4"/>
  <c r="E11" i="4"/>
  <c r="B11" i="4"/>
  <c r="J10" i="4"/>
  <c r="I10" i="4"/>
  <c r="H10" i="4" s="1"/>
  <c r="E10" i="4"/>
  <c r="B10" i="4"/>
  <c r="J9" i="4"/>
  <c r="I9" i="4"/>
  <c r="H9" i="4"/>
  <c r="E9" i="4"/>
  <c r="B9" i="4"/>
  <c r="J8" i="4"/>
  <c r="I8" i="4"/>
  <c r="H8" i="4" s="1"/>
  <c r="E8" i="4"/>
  <c r="B8" i="4"/>
  <c r="J7" i="4"/>
  <c r="I7" i="4"/>
  <c r="H7" i="4"/>
  <c r="E7" i="4"/>
  <c r="B7" i="4"/>
  <c r="J6" i="4"/>
  <c r="I6" i="4"/>
  <c r="H6" i="4" s="1"/>
  <c r="E6" i="4"/>
  <c r="B6" i="4"/>
  <c r="J5" i="4"/>
  <c r="I5" i="4"/>
  <c r="E5" i="4"/>
  <c r="B5" i="4"/>
  <c r="B13" i="3"/>
  <c r="B12" i="3"/>
  <c r="B11" i="3"/>
  <c r="B10" i="3"/>
  <c r="B9" i="3"/>
  <c r="B8" i="3"/>
  <c r="B7" i="3"/>
  <c r="B6" i="3"/>
  <c r="B5" i="3"/>
  <c r="B4" i="3"/>
  <c r="G130" i="2"/>
  <c r="D130" i="2"/>
  <c r="H130" i="2" s="1"/>
  <c r="G129" i="2"/>
  <c r="D129" i="2"/>
  <c r="H129" i="2" s="1"/>
  <c r="G128" i="2"/>
  <c r="D128" i="2"/>
  <c r="H128" i="2" s="1"/>
  <c r="G127" i="2"/>
  <c r="D127" i="2"/>
  <c r="H127" i="2" s="1"/>
  <c r="G126" i="2"/>
  <c r="D126" i="2"/>
  <c r="H126" i="2" s="1"/>
  <c r="F125" i="2"/>
  <c r="E125" i="2"/>
  <c r="D125" i="2"/>
  <c r="C125" i="2"/>
  <c r="H124" i="2"/>
  <c r="G124" i="2"/>
  <c r="D124" i="2"/>
  <c r="G123" i="2"/>
  <c r="D123" i="2"/>
  <c r="H123" i="2" s="1"/>
  <c r="G122" i="2"/>
  <c r="D122" i="2"/>
  <c r="H122" i="2" s="1"/>
  <c r="G121" i="2"/>
  <c r="D121" i="2"/>
  <c r="H121" i="2" s="1"/>
  <c r="G120" i="2"/>
  <c r="D120" i="2"/>
  <c r="H120" i="2" s="1"/>
  <c r="F119" i="2"/>
  <c r="E119" i="2"/>
  <c r="G119" i="2" s="1"/>
  <c r="C119" i="2"/>
  <c r="G118" i="2"/>
  <c r="D118" i="2"/>
  <c r="H118" i="2" s="1"/>
  <c r="G117" i="2"/>
  <c r="D117" i="2"/>
  <c r="H117" i="2" s="1"/>
  <c r="G116" i="2"/>
  <c r="D116" i="2"/>
  <c r="H116" i="2" s="1"/>
  <c r="H115" i="2"/>
  <c r="G115" i="2"/>
  <c r="D115" i="2"/>
  <c r="G114" i="2"/>
  <c r="D114" i="2"/>
  <c r="H114" i="2" s="1"/>
  <c r="F113" i="2"/>
  <c r="E113" i="2"/>
  <c r="G113" i="2" s="1"/>
  <c r="D113" i="2"/>
  <c r="H113" i="2" s="1"/>
  <c r="C113" i="2"/>
  <c r="G112" i="2"/>
  <c r="D112" i="2"/>
  <c r="H112" i="2" s="1"/>
  <c r="G111" i="2"/>
  <c r="D111" i="2"/>
  <c r="H111" i="2" s="1"/>
  <c r="H110" i="2"/>
  <c r="G110" i="2"/>
  <c r="D110" i="2"/>
  <c r="G109" i="2"/>
  <c r="D109" i="2"/>
  <c r="H109" i="2" s="1"/>
  <c r="H108" i="2"/>
  <c r="G108" i="2"/>
  <c r="D108" i="2"/>
  <c r="G107" i="2"/>
  <c r="D107" i="2"/>
  <c r="H107" i="2" s="1"/>
  <c r="H106" i="2"/>
  <c r="G106" i="2"/>
  <c r="D106" i="2"/>
  <c r="G105" i="2"/>
  <c r="D105" i="2"/>
  <c r="H105" i="2" s="1"/>
  <c r="G104" i="2"/>
  <c r="D104" i="2"/>
  <c r="H104" i="2" s="1"/>
  <c r="G103" i="2"/>
  <c r="D103" i="2"/>
  <c r="H103" i="2" s="1"/>
  <c r="G102" i="2"/>
  <c r="D102" i="2"/>
  <c r="H102" i="2" s="1"/>
  <c r="G101" i="2"/>
  <c r="D101" i="2"/>
  <c r="H101" i="2" s="1"/>
  <c r="G100" i="2"/>
  <c r="D100" i="2"/>
  <c r="H100" i="2" s="1"/>
  <c r="G99" i="2"/>
  <c r="D99" i="2"/>
  <c r="H99" i="2" s="1"/>
  <c r="G98" i="2"/>
  <c r="D98" i="2"/>
  <c r="H98" i="2" s="1"/>
  <c r="G97" i="2"/>
  <c r="D97" i="2"/>
  <c r="H97" i="2" s="1"/>
  <c r="G96" i="2"/>
  <c r="D96" i="2"/>
  <c r="H96" i="2" s="1"/>
  <c r="G95" i="2"/>
  <c r="D95" i="2"/>
  <c r="H95" i="2" s="1"/>
  <c r="G94" i="2"/>
  <c r="D94" i="2"/>
  <c r="H94" i="2" s="1"/>
  <c r="G93" i="2"/>
  <c r="D93" i="2"/>
  <c r="H93" i="2" s="1"/>
  <c r="H92" i="2"/>
  <c r="G92" i="2"/>
  <c r="D92" i="2"/>
  <c r="G91" i="2"/>
  <c r="D91" i="2"/>
  <c r="H91" i="2" s="1"/>
  <c r="G90" i="2"/>
  <c r="D90" i="2"/>
  <c r="H90" i="2" s="1"/>
  <c r="G89" i="2"/>
  <c r="D89" i="2"/>
  <c r="H89" i="2" s="1"/>
  <c r="G88" i="2"/>
  <c r="D88" i="2"/>
  <c r="H88" i="2" s="1"/>
  <c r="G87" i="2"/>
  <c r="D87" i="2"/>
  <c r="H87" i="2" s="1"/>
  <c r="H86" i="2"/>
  <c r="G86" i="2"/>
  <c r="D86" i="2"/>
  <c r="G85" i="2"/>
  <c r="D85" i="2"/>
  <c r="H85" i="2" s="1"/>
  <c r="H84" i="2"/>
  <c r="G84" i="2"/>
  <c r="D84" i="2"/>
  <c r="G83" i="2"/>
  <c r="D83" i="2"/>
  <c r="H83" i="2" s="1"/>
  <c r="H82" i="2"/>
  <c r="G82" i="2"/>
  <c r="D82" i="2"/>
  <c r="G81" i="2"/>
  <c r="D81" i="2"/>
  <c r="H81" i="2" s="1"/>
  <c r="G80" i="2"/>
  <c r="D80" i="2"/>
  <c r="H80" i="2" s="1"/>
  <c r="G79" i="2"/>
  <c r="D79" i="2"/>
  <c r="H79" i="2" s="1"/>
  <c r="G78" i="2"/>
  <c r="D78" i="2"/>
  <c r="H78" i="2" s="1"/>
  <c r="G77" i="2"/>
  <c r="D77" i="2"/>
  <c r="H77" i="2" s="1"/>
  <c r="H76" i="2"/>
  <c r="G76" i="2"/>
  <c r="D76" i="2"/>
  <c r="G75" i="2"/>
  <c r="D75" i="2"/>
  <c r="H75" i="2" s="1"/>
  <c r="G74" i="2"/>
  <c r="D74" i="2"/>
  <c r="H74" i="2" s="1"/>
  <c r="G73" i="2"/>
  <c r="D73" i="2"/>
  <c r="H73" i="2" s="1"/>
  <c r="G72" i="2"/>
  <c r="D72" i="2"/>
  <c r="H72" i="2" s="1"/>
  <c r="G71" i="2"/>
  <c r="D71" i="2"/>
  <c r="H71" i="2" s="1"/>
  <c r="G70" i="2"/>
  <c r="D70" i="2"/>
  <c r="H70" i="2" s="1"/>
  <c r="G69" i="2"/>
  <c r="D69" i="2"/>
  <c r="H69" i="2" s="1"/>
  <c r="H68" i="2"/>
  <c r="G68" i="2"/>
  <c r="D68" i="2"/>
  <c r="G67" i="2"/>
  <c r="D67" i="2"/>
  <c r="H67" i="2" s="1"/>
  <c r="G66" i="2"/>
  <c r="D66" i="2"/>
  <c r="H66" i="2" s="1"/>
  <c r="G65" i="2"/>
  <c r="D65" i="2"/>
  <c r="H65" i="2" s="1"/>
  <c r="G64" i="2"/>
  <c r="D64" i="2"/>
  <c r="H64" i="2" s="1"/>
  <c r="G63" i="2"/>
  <c r="D63" i="2"/>
  <c r="H63" i="2" s="1"/>
  <c r="H62" i="2"/>
  <c r="G62" i="2"/>
  <c r="D62" i="2"/>
  <c r="G61" i="2"/>
  <c r="D61" i="2"/>
  <c r="H61" i="2" s="1"/>
  <c r="H60" i="2"/>
  <c r="G60" i="2"/>
  <c r="D60" i="2"/>
  <c r="G59" i="2"/>
  <c r="D59" i="2"/>
  <c r="H59" i="2" s="1"/>
  <c r="H58" i="2"/>
  <c r="G58" i="2"/>
  <c r="D58" i="2"/>
  <c r="G57" i="2"/>
  <c r="D57" i="2"/>
  <c r="H57" i="2" s="1"/>
  <c r="G56" i="2"/>
  <c r="D56" i="2"/>
  <c r="H56" i="2" s="1"/>
  <c r="G55" i="2"/>
  <c r="D55" i="2"/>
  <c r="H55" i="2" s="1"/>
  <c r="G54" i="2"/>
  <c r="D54" i="2"/>
  <c r="H54" i="2" s="1"/>
  <c r="G53" i="2"/>
  <c r="D53" i="2"/>
  <c r="H53" i="2" s="1"/>
  <c r="G52" i="2"/>
  <c r="D52" i="2"/>
  <c r="H52" i="2" s="1"/>
  <c r="G51" i="2"/>
  <c r="D51" i="2"/>
  <c r="H51" i="2" s="1"/>
  <c r="G50" i="2"/>
  <c r="D50" i="2"/>
  <c r="H50" i="2" s="1"/>
  <c r="G49" i="2"/>
  <c r="D49" i="2"/>
  <c r="H49" i="2" s="1"/>
  <c r="G48" i="2"/>
  <c r="D48" i="2"/>
  <c r="H48" i="2" s="1"/>
  <c r="G47" i="2"/>
  <c r="D47" i="2"/>
  <c r="H47" i="2" s="1"/>
  <c r="G46" i="2"/>
  <c r="D46" i="2"/>
  <c r="H46" i="2" s="1"/>
  <c r="G45" i="2"/>
  <c r="D45" i="2"/>
  <c r="H45" i="2" s="1"/>
  <c r="H44" i="2"/>
  <c r="G44" i="2"/>
  <c r="D44" i="2"/>
  <c r="G43" i="2"/>
  <c r="D43" i="2"/>
  <c r="H43" i="2" s="1"/>
  <c r="G42" i="2"/>
  <c r="D42" i="2"/>
  <c r="H42" i="2" s="1"/>
  <c r="G41" i="2"/>
  <c r="D41" i="2"/>
  <c r="H41" i="2" s="1"/>
  <c r="G40" i="2"/>
  <c r="D40" i="2"/>
  <c r="H40" i="2" s="1"/>
  <c r="G39" i="2"/>
  <c r="D39" i="2"/>
  <c r="H39" i="2" s="1"/>
  <c r="H38" i="2"/>
  <c r="G38" i="2"/>
  <c r="D38" i="2"/>
  <c r="G37" i="2"/>
  <c r="D37" i="2"/>
  <c r="H37" i="2" s="1"/>
  <c r="H36" i="2"/>
  <c r="G36" i="2"/>
  <c r="D36" i="2"/>
  <c r="G35" i="2"/>
  <c r="D35" i="2"/>
  <c r="H35" i="2" s="1"/>
  <c r="H34" i="2"/>
  <c r="G34" i="2"/>
  <c r="D34" i="2"/>
  <c r="G33" i="2"/>
  <c r="D33" i="2"/>
  <c r="H33" i="2" s="1"/>
  <c r="G32" i="2"/>
  <c r="D32" i="2"/>
  <c r="H32" i="2" s="1"/>
  <c r="G31" i="2"/>
  <c r="D31" i="2"/>
  <c r="H31" i="2" s="1"/>
  <c r="G30" i="2"/>
  <c r="D30" i="2"/>
  <c r="H30" i="2" s="1"/>
  <c r="G29" i="2"/>
  <c r="D29" i="2"/>
  <c r="H29" i="2" s="1"/>
  <c r="G28" i="2"/>
  <c r="D28" i="2"/>
  <c r="H28" i="2" s="1"/>
  <c r="G27" i="2"/>
  <c r="D27" i="2"/>
  <c r="H27" i="2" s="1"/>
  <c r="G26" i="2"/>
  <c r="D26" i="2"/>
  <c r="H26" i="2" s="1"/>
  <c r="G25" i="2"/>
  <c r="D25" i="2"/>
  <c r="H25" i="2" s="1"/>
  <c r="H24" i="2"/>
  <c r="G24" i="2"/>
  <c r="D24" i="2"/>
  <c r="G23" i="2"/>
  <c r="D23" i="2"/>
  <c r="H23" i="2" s="1"/>
  <c r="G22" i="2"/>
  <c r="D22" i="2"/>
  <c r="H22" i="2" s="1"/>
  <c r="G21" i="2"/>
  <c r="D21" i="2"/>
  <c r="H21" i="2" s="1"/>
  <c r="H20" i="2"/>
  <c r="G20" i="2"/>
  <c r="D20" i="2"/>
  <c r="G19" i="2"/>
  <c r="D19" i="2"/>
  <c r="H19" i="2" s="1"/>
  <c r="H18" i="2"/>
  <c r="G18" i="2"/>
  <c r="D18" i="2"/>
  <c r="G17" i="2"/>
  <c r="D17" i="2"/>
  <c r="H17" i="2" s="1"/>
  <c r="G16" i="2"/>
  <c r="D16" i="2"/>
  <c r="H16" i="2" s="1"/>
  <c r="G15" i="2"/>
  <c r="D15" i="2"/>
  <c r="H15" i="2" s="1"/>
  <c r="H14" i="2"/>
  <c r="G14" i="2"/>
  <c r="D14" i="2"/>
  <c r="G13" i="2"/>
  <c r="D13" i="2"/>
  <c r="H13" i="2" s="1"/>
  <c r="H12" i="2"/>
  <c r="G12" i="2"/>
  <c r="D12" i="2"/>
  <c r="G11" i="2"/>
  <c r="D11" i="2"/>
  <c r="H11" i="2" s="1"/>
  <c r="H10" i="2"/>
  <c r="G10" i="2"/>
  <c r="D10" i="2"/>
  <c r="G9" i="2"/>
  <c r="D9" i="2"/>
  <c r="H9" i="2" s="1"/>
  <c r="G8" i="2"/>
  <c r="D8" i="2"/>
  <c r="H8" i="2" s="1"/>
  <c r="G7" i="2"/>
  <c r="D7" i="2"/>
  <c r="H7" i="2" s="1"/>
  <c r="G6" i="2"/>
  <c r="D6" i="2"/>
  <c r="H6" i="2" s="1"/>
  <c r="G5" i="2"/>
  <c r="D5" i="2"/>
  <c r="H5" i="2" s="1"/>
  <c r="G51" i="1"/>
  <c r="D51" i="1"/>
  <c r="H51" i="1" s="1"/>
  <c r="G50" i="1"/>
  <c r="D50" i="1"/>
  <c r="H50" i="1" s="1"/>
  <c r="G49" i="1"/>
  <c r="D49" i="1"/>
  <c r="H49" i="1" s="1"/>
  <c r="H48" i="1"/>
  <c r="G48" i="1"/>
  <c r="H47" i="1"/>
  <c r="G47" i="1"/>
  <c r="H46" i="1"/>
  <c r="G46" i="1"/>
  <c r="G45" i="1"/>
  <c r="D45" i="1"/>
  <c r="H45" i="1" s="1"/>
  <c r="H44" i="1"/>
  <c r="G44" i="1"/>
  <c r="D44" i="1"/>
  <c r="G43" i="1"/>
  <c r="D43" i="1"/>
  <c r="H43" i="1" s="1"/>
  <c r="H42" i="1"/>
  <c r="G42" i="1"/>
  <c r="D42" i="1"/>
  <c r="G41" i="1"/>
  <c r="D41" i="1"/>
  <c r="H41" i="1" s="1"/>
  <c r="G40" i="1"/>
  <c r="D40" i="1"/>
  <c r="H40" i="1" s="1"/>
  <c r="G39" i="1"/>
  <c r="D39" i="1"/>
  <c r="H39" i="1" s="1"/>
  <c r="H38" i="1"/>
  <c r="G38" i="1"/>
  <c r="G37" i="1"/>
  <c r="D37" i="1"/>
  <c r="H37" i="1" s="1"/>
  <c r="H36" i="1"/>
  <c r="G36" i="1"/>
  <c r="D36" i="1"/>
  <c r="G35" i="1"/>
  <c r="D35" i="1"/>
  <c r="H35" i="1" s="1"/>
  <c r="H34" i="1"/>
  <c r="G34" i="1"/>
  <c r="D34" i="1"/>
  <c r="G33" i="1"/>
  <c r="D33" i="1"/>
  <c r="H33" i="1" s="1"/>
  <c r="H32" i="1"/>
  <c r="G32" i="1"/>
  <c r="D32" i="1"/>
  <c r="G31" i="1"/>
  <c r="D31" i="1"/>
  <c r="H31" i="1" s="1"/>
  <c r="G30" i="1"/>
  <c r="D30" i="1"/>
  <c r="H30" i="1" s="1"/>
  <c r="G29" i="1"/>
  <c r="D29" i="1"/>
  <c r="H29" i="1" s="1"/>
  <c r="G28" i="1"/>
  <c r="D28" i="1"/>
  <c r="H28" i="1" s="1"/>
  <c r="G27" i="1"/>
  <c r="D27" i="1"/>
  <c r="H27" i="1" s="1"/>
  <c r="G26" i="1"/>
  <c r="D26" i="1"/>
  <c r="H26" i="1" s="1"/>
  <c r="G25" i="1"/>
  <c r="D25" i="1"/>
  <c r="H25" i="1" s="1"/>
  <c r="G24" i="1"/>
  <c r="D24" i="1"/>
  <c r="H24" i="1" s="1"/>
  <c r="G23" i="1"/>
  <c r="D23" i="1"/>
  <c r="H23" i="1" s="1"/>
  <c r="H22" i="1"/>
  <c r="G22" i="1"/>
  <c r="D22" i="1"/>
  <c r="G21" i="1"/>
  <c r="D21" i="1"/>
  <c r="H21" i="1" s="1"/>
  <c r="G20" i="1"/>
  <c r="D20" i="1"/>
  <c r="H20" i="1" s="1"/>
  <c r="G19" i="1"/>
  <c r="D19" i="1"/>
  <c r="H19" i="1" s="1"/>
  <c r="H18" i="1"/>
  <c r="G18" i="1"/>
  <c r="D18" i="1"/>
  <c r="G17" i="1"/>
  <c r="D17" i="1"/>
  <c r="H17" i="1" s="1"/>
  <c r="H16" i="1"/>
  <c r="G16" i="1"/>
  <c r="D16" i="1"/>
  <c r="G15" i="1"/>
  <c r="D15" i="1"/>
  <c r="H15" i="1" s="1"/>
  <c r="G14" i="1"/>
  <c r="D14" i="1"/>
  <c r="H14" i="1" s="1"/>
  <c r="G13" i="1"/>
  <c r="D13" i="1"/>
  <c r="H13" i="1" s="1"/>
  <c r="H12" i="1"/>
  <c r="G12" i="1"/>
  <c r="D12" i="1"/>
  <c r="G11" i="1"/>
  <c r="D11" i="1"/>
  <c r="H11" i="1" s="1"/>
  <c r="H10" i="1"/>
  <c r="G10" i="1"/>
  <c r="D10" i="1"/>
  <c r="G9" i="1"/>
  <c r="D9" i="1"/>
  <c r="H9" i="1" s="1"/>
  <c r="H8" i="1"/>
  <c r="G8" i="1"/>
  <c r="D8" i="1"/>
  <c r="G7" i="1"/>
  <c r="D7" i="1"/>
  <c r="H7" i="1" s="1"/>
  <c r="G6" i="1"/>
  <c r="D6" i="1"/>
  <c r="H6" i="1" s="1"/>
  <c r="G5" i="1"/>
  <c r="D5" i="1"/>
  <c r="H5" i="1" s="1"/>
  <c r="H7" i="5" l="1"/>
  <c r="H125" i="2"/>
  <c r="B15" i="16"/>
  <c r="X8" i="19"/>
  <c r="F5" i="20"/>
  <c r="I14" i="38"/>
  <c r="I17" i="38"/>
  <c r="G125" i="2"/>
  <c r="B8" i="7"/>
  <c r="B12" i="9"/>
  <c r="L11" i="15"/>
  <c r="B4" i="15" s="1"/>
  <c r="B11" i="16"/>
  <c r="X12" i="19"/>
  <c r="E82" i="21"/>
  <c r="I21" i="38"/>
  <c r="B19" i="16"/>
  <c r="B8" i="8"/>
  <c r="B12" i="10"/>
  <c r="F7" i="12"/>
  <c r="F5" i="12" s="1"/>
  <c r="D5" i="16"/>
  <c r="D8" i="17"/>
  <c r="H8" i="17" s="1"/>
  <c r="D5" i="19"/>
  <c r="I24" i="38"/>
  <c r="I10" i="38"/>
  <c r="K5" i="20"/>
  <c r="G5" i="21"/>
  <c r="I26" i="38"/>
  <c r="H5" i="4"/>
  <c r="J5" i="19"/>
  <c r="E7" i="21"/>
  <c r="E5" i="21" s="1"/>
  <c r="I15" i="38"/>
  <c r="D4" i="15"/>
  <c r="B14" i="8"/>
  <c r="B8" i="11"/>
  <c r="L35" i="15"/>
  <c r="H7" i="21"/>
  <c r="E75" i="21"/>
  <c r="I22" i="38"/>
  <c r="P5" i="19"/>
  <c r="K5" i="19"/>
  <c r="I7" i="38"/>
  <c r="B10" i="8"/>
  <c r="B14" i="10"/>
  <c r="L29" i="15"/>
  <c r="C5" i="16"/>
  <c r="Q5" i="19"/>
  <c r="E95" i="21"/>
  <c r="I6" i="38"/>
  <c r="I28" i="38"/>
  <c r="H95" i="21"/>
  <c r="H14" i="4"/>
  <c r="B6" i="8"/>
  <c r="B10" i="10"/>
  <c r="L23" i="15"/>
  <c r="U8" i="19"/>
  <c r="U5" i="19" s="1"/>
  <c r="X27" i="19"/>
  <c r="N5" i="20"/>
  <c r="C5" i="20"/>
  <c r="Q5" i="20"/>
  <c r="H9" i="24"/>
  <c r="I20" i="38"/>
  <c r="H5" i="21"/>
  <c r="H17" i="17"/>
  <c r="V5" i="19"/>
  <c r="D5" i="17"/>
  <c r="H5" i="17" s="1"/>
  <c r="I9" i="19"/>
  <c r="I5" i="19" s="1"/>
  <c r="D119" i="2"/>
  <c r="H119" i="2" s="1"/>
  <c r="Z5" i="19"/>
  <c r="B7" i="16"/>
  <c r="D17" i="17"/>
  <c r="O9" i="19"/>
  <c r="O5" i="19" s="1"/>
  <c r="C4" i="15"/>
  <c r="I13" i="19"/>
  <c r="X5" i="19" l="1"/>
  <c r="B5" i="16"/>
</calcChain>
</file>

<file path=xl/sharedStrings.xml><?xml version="1.0" encoding="utf-8"?>
<sst xmlns="http://schemas.openxmlformats.org/spreadsheetml/2006/main" count="2132" uniqueCount="813">
  <si>
    <t>８．人口の推移</t>
    <rPh sb="2" eb="4">
      <t>ジンコウス</t>
    </rPh>
    <rPh sb="5" eb="7">
      <t>スイイ</t>
    </rPh>
    <phoneticPr fontId="3"/>
  </si>
  <si>
    <t>（各年10月1日）</t>
    <rPh sb="1" eb="2">
      <t>カクト</t>
    </rPh>
    <rPh sb="2" eb="3">
      <t>トシガ</t>
    </rPh>
    <rPh sb="5" eb="6">
      <t>ガツニ</t>
    </rPh>
    <rPh sb="7" eb="8">
      <t>ニチ</t>
    </rPh>
    <phoneticPr fontId="3"/>
  </si>
  <si>
    <t>年別</t>
    <rPh sb="0" eb="1">
      <t>ネンベツ</t>
    </rPh>
    <phoneticPr fontId="3"/>
  </si>
  <si>
    <t>面積
（k㎡）</t>
    <rPh sb="0" eb="2">
      <t>メンセキ</t>
    </rPh>
    <phoneticPr fontId="3"/>
  </si>
  <si>
    <t>世帯数
(世帯)</t>
    <rPh sb="0" eb="2">
      <t>セタイスウ</t>
    </rPh>
    <rPh sb="5" eb="7">
      <t>セタイ</t>
    </rPh>
    <phoneticPr fontId="3"/>
  </si>
  <si>
    <t>人口(人)</t>
    <rPh sb="0" eb="1">
      <t>ジンコウ</t>
    </rPh>
    <rPh sb="3" eb="4">
      <t>ニン</t>
    </rPh>
    <phoneticPr fontId="3"/>
  </si>
  <si>
    <t>女 100 人
につき男
(人)</t>
    <rPh sb="0" eb="1">
      <t>オンナニ</t>
    </rPh>
    <rPh sb="6" eb="7">
      <t>ニンオ</t>
    </rPh>
    <rPh sb="11" eb="12">
      <t>オトコ</t>
    </rPh>
    <rPh sb="14" eb="15">
      <t>ニン</t>
    </rPh>
    <phoneticPr fontId="3"/>
  </si>
  <si>
    <t>人口密度
(％)</t>
    <rPh sb="0" eb="2">
      <t>ジンコウミ</t>
    </rPh>
    <rPh sb="2" eb="4">
      <t>ミツド</t>
    </rPh>
    <phoneticPr fontId="3"/>
  </si>
  <si>
    <t>総数</t>
    <rPh sb="0" eb="1">
      <t>ソウスウ</t>
    </rPh>
    <phoneticPr fontId="3"/>
  </si>
  <si>
    <t>男</t>
    <rPh sb="0" eb="0">
      <t>オトコ</t>
    </rPh>
    <phoneticPr fontId="3"/>
  </si>
  <si>
    <t>女</t>
    <rPh sb="0" eb="0">
      <t>オンナ</t>
    </rPh>
    <phoneticPr fontId="3"/>
  </si>
  <si>
    <t>大正9年</t>
    <rPh sb="0" eb="2">
      <t>タイショウネ</t>
    </rPh>
    <rPh sb="3" eb="4">
      <t>ネン</t>
    </rPh>
    <phoneticPr fontId="3"/>
  </si>
  <si>
    <t>大正14年</t>
    <rPh sb="0" eb="2">
      <t>タイショウネ</t>
    </rPh>
    <rPh sb="4" eb="5">
      <t>ネン</t>
    </rPh>
    <phoneticPr fontId="3"/>
  </si>
  <si>
    <t>昭和5年</t>
    <rPh sb="0" eb="2">
      <t>ショウワネ</t>
    </rPh>
    <rPh sb="3" eb="4">
      <t>ネン</t>
    </rPh>
    <phoneticPr fontId="3"/>
  </si>
  <si>
    <t>昭和10年</t>
    <rPh sb="0" eb="2">
      <t>ショウワネ</t>
    </rPh>
    <rPh sb="4" eb="5">
      <t>ネン</t>
    </rPh>
    <phoneticPr fontId="3"/>
  </si>
  <si>
    <t>昭和15年</t>
    <rPh sb="0" eb="2">
      <t>ショウワネ</t>
    </rPh>
    <rPh sb="4" eb="5">
      <t>ネン</t>
    </rPh>
    <phoneticPr fontId="3"/>
  </si>
  <si>
    <t>昭和22年</t>
    <rPh sb="0" eb="2">
      <t>ショウワネ</t>
    </rPh>
    <rPh sb="4" eb="5">
      <t>ネン</t>
    </rPh>
    <phoneticPr fontId="3"/>
  </si>
  <si>
    <t>昭和25年</t>
    <rPh sb="0" eb="2">
      <t>ショウワネ</t>
    </rPh>
    <rPh sb="4" eb="5">
      <t>ネン</t>
    </rPh>
    <phoneticPr fontId="3"/>
  </si>
  <si>
    <t>昭和30年</t>
    <rPh sb="0" eb="2">
      <t>ショウワネ</t>
    </rPh>
    <rPh sb="4" eb="5">
      <t>ネン</t>
    </rPh>
    <phoneticPr fontId="3"/>
  </si>
  <si>
    <t>昭和35年</t>
    <rPh sb="0" eb="2">
      <t>ショウワネ</t>
    </rPh>
    <rPh sb="4" eb="5">
      <t>ネン</t>
    </rPh>
    <phoneticPr fontId="3"/>
  </si>
  <si>
    <t>昭和40年</t>
    <rPh sb="0" eb="2">
      <t>ショウワネ</t>
    </rPh>
    <rPh sb="4" eb="5">
      <t>ネン</t>
    </rPh>
    <phoneticPr fontId="3"/>
  </si>
  <si>
    <t>昭和45年</t>
    <rPh sb="0" eb="2">
      <t>ショウワネ</t>
    </rPh>
    <rPh sb="4" eb="5">
      <t>ネン</t>
    </rPh>
    <phoneticPr fontId="3"/>
  </si>
  <si>
    <t>昭和50年</t>
    <rPh sb="0" eb="2">
      <t>ショウワネ</t>
    </rPh>
    <rPh sb="4" eb="5">
      <t>ネン</t>
    </rPh>
    <phoneticPr fontId="3"/>
  </si>
  <si>
    <t>昭和55年</t>
    <rPh sb="0" eb="2">
      <t>ショウワネ</t>
    </rPh>
    <rPh sb="4" eb="5">
      <t>ネン</t>
    </rPh>
    <phoneticPr fontId="3"/>
  </si>
  <si>
    <t>昭和60年</t>
    <rPh sb="0" eb="2">
      <t>ショウワネ</t>
    </rPh>
    <rPh sb="4" eb="5">
      <t>ネン</t>
    </rPh>
    <phoneticPr fontId="3"/>
  </si>
  <si>
    <t>平成2年</t>
    <rPh sb="0" eb="2">
      <t>ヘイセイネ</t>
    </rPh>
    <rPh sb="3" eb="4">
      <t>ネン</t>
    </rPh>
    <phoneticPr fontId="3"/>
  </si>
  <si>
    <t>平成3年</t>
    <rPh sb="0" eb="2">
      <t>ヘイセイネ</t>
    </rPh>
    <rPh sb="3" eb="4">
      <t>ネン</t>
    </rPh>
    <phoneticPr fontId="3"/>
  </si>
  <si>
    <t>平成4年</t>
    <rPh sb="0" eb="2">
      <t>ヘイセイネ</t>
    </rPh>
    <rPh sb="3" eb="4">
      <t>ネン</t>
    </rPh>
    <phoneticPr fontId="3"/>
  </si>
  <si>
    <t>平成5年</t>
    <rPh sb="0" eb="2">
      <t>ヘイセイネ</t>
    </rPh>
    <rPh sb="3" eb="4">
      <t>ネン</t>
    </rPh>
    <phoneticPr fontId="3"/>
  </si>
  <si>
    <t>平成6年</t>
    <rPh sb="0" eb="2">
      <t>ヘイセイネ</t>
    </rPh>
    <rPh sb="3" eb="4">
      <t>ネン</t>
    </rPh>
    <phoneticPr fontId="3"/>
  </si>
  <si>
    <t>平成7年</t>
    <rPh sb="0" eb="2">
      <t>ヘイセイネ</t>
    </rPh>
    <rPh sb="3" eb="4">
      <t>ネン</t>
    </rPh>
    <phoneticPr fontId="3"/>
  </si>
  <si>
    <t>平成8年</t>
    <rPh sb="0" eb="2">
      <t>ヘイセイネ</t>
    </rPh>
    <rPh sb="3" eb="4">
      <t>ネン</t>
    </rPh>
    <phoneticPr fontId="3"/>
  </si>
  <si>
    <t>平成9年</t>
    <rPh sb="0" eb="2">
      <t>ヘイセイネ</t>
    </rPh>
    <rPh sb="3" eb="4">
      <t>ネン</t>
    </rPh>
    <phoneticPr fontId="3"/>
  </si>
  <si>
    <t>平成10年</t>
    <rPh sb="0" eb="2">
      <t>ヘイセイネ</t>
    </rPh>
    <rPh sb="4" eb="5">
      <t>ネン</t>
    </rPh>
    <phoneticPr fontId="3"/>
  </si>
  <si>
    <t>平成11年</t>
    <rPh sb="0" eb="2">
      <t>ヘイセイネ</t>
    </rPh>
    <rPh sb="4" eb="5">
      <t>ネン</t>
    </rPh>
    <phoneticPr fontId="3"/>
  </si>
  <si>
    <t>平成12年</t>
    <rPh sb="0" eb="2">
      <t>ヘイセイネ</t>
    </rPh>
    <rPh sb="4" eb="5">
      <t>ネン</t>
    </rPh>
    <phoneticPr fontId="3"/>
  </si>
  <si>
    <t>平成13年</t>
    <rPh sb="0" eb="2">
      <t>ヘイセイネ</t>
    </rPh>
    <rPh sb="4" eb="5">
      <t>ネン</t>
    </rPh>
    <phoneticPr fontId="3"/>
  </si>
  <si>
    <t>平成14年</t>
    <rPh sb="0" eb="2">
      <t>ヘイセイネ</t>
    </rPh>
    <rPh sb="4" eb="5">
      <t>ネン</t>
    </rPh>
    <phoneticPr fontId="3"/>
  </si>
  <si>
    <t>平成15年</t>
    <rPh sb="0" eb="2">
      <t>ヘイセイネ</t>
    </rPh>
    <rPh sb="4" eb="5">
      <t>ネン</t>
    </rPh>
    <phoneticPr fontId="3"/>
  </si>
  <si>
    <t>平成16年</t>
    <rPh sb="0" eb="2">
      <t>ヘイセイネ</t>
    </rPh>
    <rPh sb="4" eb="5">
      <t>ネン</t>
    </rPh>
    <phoneticPr fontId="3"/>
  </si>
  <si>
    <t>平成17年</t>
    <rPh sb="0" eb="2">
      <t>ヘイセイネ</t>
    </rPh>
    <rPh sb="4" eb="5">
      <t>ネン</t>
    </rPh>
    <phoneticPr fontId="3"/>
  </si>
  <si>
    <t>平成18年</t>
    <rPh sb="0" eb="2">
      <t>ヘイセイネ</t>
    </rPh>
    <rPh sb="4" eb="5">
      <t>ネン</t>
    </rPh>
    <phoneticPr fontId="3"/>
  </si>
  <si>
    <t>平成19年</t>
    <rPh sb="0" eb="2">
      <t>ヘイセイネ</t>
    </rPh>
    <rPh sb="4" eb="5">
      <t>ネン</t>
    </rPh>
    <phoneticPr fontId="3"/>
  </si>
  <si>
    <t>平成20年</t>
    <rPh sb="0" eb="2">
      <t>ヘイセイネ</t>
    </rPh>
    <rPh sb="4" eb="5">
      <t>ネン</t>
    </rPh>
    <phoneticPr fontId="3"/>
  </si>
  <si>
    <t>平成21年</t>
    <rPh sb="0" eb="2">
      <t>ヘイセイネ</t>
    </rPh>
    <rPh sb="4" eb="5">
      <t>ネン</t>
    </rPh>
    <phoneticPr fontId="3"/>
  </si>
  <si>
    <t>平成22年</t>
    <rPh sb="0" eb="2">
      <t>ヘイセイネ</t>
    </rPh>
    <rPh sb="4" eb="5">
      <t>ネン</t>
    </rPh>
    <phoneticPr fontId="3"/>
  </si>
  <si>
    <t>平成23年</t>
    <rPh sb="0" eb="2">
      <t>ヘイセイネ</t>
    </rPh>
    <rPh sb="4" eb="5">
      <t>ネン</t>
    </rPh>
    <phoneticPr fontId="3"/>
  </si>
  <si>
    <t>平成24年</t>
    <rPh sb="0" eb="2">
      <t>ヘイセイネ</t>
    </rPh>
    <rPh sb="4" eb="5">
      <t>ネン</t>
    </rPh>
    <phoneticPr fontId="3"/>
  </si>
  <si>
    <t>平成25年</t>
    <rPh sb="0" eb="2">
      <t>ヘイセイネ</t>
    </rPh>
    <rPh sb="4" eb="5">
      <t>ネン</t>
    </rPh>
    <phoneticPr fontId="3"/>
  </si>
  <si>
    <t>平成26年</t>
    <rPh sb="0" eb="2">
      <t>ヘイセイネ</t>
    </rPh>
    <rPh sb="4" eb="5">
      <t>ネン</t>
    </rPh>
    <phoneticPr fontId="3"/>
  </si>
  <si>
    <t>平成27年</t>
    <rPh sb="0" eb="2">
      <t>ヘイセイネ</t>
    </rPh>
    <rPh sb="4" eb="5">
      <t>ネン</t>
    </rPh>
    <phoneticPr fontId="3"/>
  </si>
  <si>
    <t>平成28年</t>
    <rPh sb="0" eb="2">
      <t>ヘイセイネ</t>
    </rPh>
    <rPh sb="4" eb="5">
      <t>ネン</t>
    </rPh>
    <phoneticPr fontId="3"/>
  </si>
  <si>
    <t>平成29年</t>
    <rPh sb="0" eb="2">
      <t>ヘイセイネ</t>
    </rPh>
    <rPh sb="4" eb="5">
      <t>ネン</t>
    </rPh>
    <phoneticPr fontId="3"/>
  </si>
  <si>
    <t>平成30年</t>
    <rPh sb="0" eb="2">
      <t>ヘイセイネ</t>
    </rPh>
    <rPh sb="4" eb="5">
      <t>ネン</t>
    </rPh>
    <phoneticPr fontId="3"/>
  </si>
  <si>
    <t>令和元年</t>
    <rPh sb="0" eb="1">
      <t>レイカ</t>
    </rPh>
    <rPh sb="1" eb="2">
      <t>カズガ</t>
    </rPh>
    <rPh sb="2" eb="4">
      <t>ガンネン</t>
    </rPh>
    <phoneticPr fontId="3"/>
  </si>
  <si>
    <t>令和2年</t>
    <rPh sb="0" eb="1">
      <t>レイカ</t>
    </rPh>
    <rPh sb="1" eb="2">
      <t>カズネ</t>
    </rPh>
    <rPh sb="3" eb="4">
      <t>ネン</t>
    </rPh>
    <phoneticPr fontId="3"/>
  </si>
  <si>
    <t>令和3年</t>
    <rPh sb="0" eb="1">
      <t>レイカ</t>
    </rPh>
    <rPh sb="1" eb="2">
      <t>カズネ</t>
    </rPh>
    <rPh sb="3" eb="4">
      <t>ネン</t>
    </rPh>
    <phoneticPr fontId="3"/>
  </si>
  <si>
    <t>令和4年</t>
    <rPh sb="0" eb="1">
      <t>レイカ</t>
    </rPh>
    <rPh sb="1" eb="2">
      <t>カズネ</t>
    </rPh>
    <rPh sb="3" eb="4">
      <t>ネン</t>
    </rPh>
    <phoneticPr fontId="3"/>
  </si>
  <si>
    <t>※「年別」の太字は国勢調査、その他は毎月人口異動報告による。
　人口密度算出面積は平成2年～25年は109.06㎢、26年以降は109.17 k㎡である。</t>
    <rPh sb="2" eb="4">
      <t>ネンベツフ</t>
    </rPh>
    <rPh sb="6" eb="8">
      <t>フトジコ</t>
    </rPh>
    <rPh sb="9" eb="11">
      <t>コクセイチ</t>
    </rPh>
    <rPh sb="11" eb="13">
      <t>チョウサタ</t>
    </rPh>
    <rPh sb="16" eb="17">
      <t>タマ</t>
    </rPh>
    <rPh sb="18" eb="20">
      <t>マイツキジ</t>
    </rPh>
    <rPh sb="20" eb="22">
      <t>ジンコウイ</t>
    </rPh>
    <rPh sb="22" eb="24">
      <t>イドウホ</t>
    </rPh>
    <rPh sb="24" eb="26">
      <t>ホウコクジ</t>
    </rPh>
    <rPh sb="32" eb="34">
      <t>ジンコウミ</t>
    </rPh>
    <rPh sb="34" eb="36">
      <t>ミツドサ</t>
    </rPh>
    <rPh sb="36" eb="38">
      <t>サンシュツメ</t>
    </rPh>
    <rPh sb="38" eb="40">
      <t>メンセキヘ</t>
    </rPh>
    <rPh sb="41" eb="43">
      <t>ヘイセイネ</t>
    </rPh>
    <rPh sb="44" eb="45">
      <t>ネンネ</t>
    </rPh>
    <rPh sb="48" eb="49">
      <t>ネンネ</t>
    </rPh>
    <rPh sb="60" eb="61">
      <t>ネンイ</t>
    </rPh>
    <rPh sb="61" eb="63">
      <t>イコウ</t>
    </rPh>
    <phoneticPr fontId="3"/>
  </si>
  <si>
    <t>９．地域別世帯数・人口</t>
    <rPh sb="2" eb="4">
      <t>チイキベ</t>
    </rPh>
    <rPh sb="4" eb="5">
      <t>ベツセ</t>
    </rPh>
    <rPh sb="5" eb="8">
      <t>セタイスウジ</t>
    </rPh>
    <rPh sb="9" eb="11">
      <t>ジンコウ</t>
    </rPh>
    <phoneticPr fontId="3"/>
  </si>
  <si>
    <t>（各年10月1日）</t>
    <rPh sb="1" eb="2">
      <t>カク</t>
    </rPh>
    <rPh sb="2" eb="3">
      <t>ネン</t>
    </rPh>
    <rPh sb="5" eb="6">
      <t>ガツニ</t>
    </rPh>
    <rPh sb="7" eb="8">
      <t>ニチ</t>
    </rPh>
    <phoneticPr fontId="3"/>
  </si>
  <si>
    <t>地域別</t>
    <rPh sb="0" eb="2">
      <t>チイキベ</t>
    </rPh>
    <rPh sb="2" eb="3">
      <t>ベツ</t>
    </rPh>
    <phoneticPr fontId="3"/>
  </si>
  <si>
    <t>１世帯
あたり人員
(人)</t>
    <rPh sb="1" eb="3">
      <t>セタイジ</t>
    </rPh>
    <rPh sb="7" eb="8">
      <t>ジンイ</t>
    </rPh>
    <rPh sb="8" eb="9">
      <t>イン</t>
    </rPh>
    <rPh sb="11" eb="12">
      <t>ニン</t>
    </rPh>
    <phoneticPr fontId="3"/>
  </si>
  <si>
    <t>全　　市</t>
    <rPh sb="0" eb="1">
      <t>ゼンシ</t>
    </rPh>
    <rPh sb="3" eb="4">
      <t>シ</t>
    </rPh>
    <phoneticPr fontId="3"/>
  </si>
  <si>
    <t>上諏訪</t>
    <rPh sb="0" eb="2">
      <t>カミスワ</t>
    </rPh>
    <phoneticPr fontId="3"/>
  </si>
  <si>
    <t>豊田</t>
    <rPh sb="0" eb="1">
      <t>トヨダ</t>
    </rPh>
    <phoneticPr fontId="3"/>
  </si>
  <si>
    <t>四賀</t>
    <rPh sb="0" eb="1">
      <t>シガ</t>
    </rPh>
    <phoneticPr fontId="3"/>
  </si>
  <si>
    <t>中洲</t>
    <rPh sb="0" eb="1">
      <t>ナカス</t>
    </rPh>
    <phoneticPr fontId="3"/>
  </si>
  <si>
    <t>湖南</t>
    <rPh sb="0" eb="1">
      <t>コナミ</t>
    </rPh>
    <phoneticPr fontId="3"/>
  </si>
  <si>
    <t>令和2年</t>
    <rPh sb="0" eb="2">
      <t>レイワネ</t>
    </rPh>
    <rPh sb="3" eb="4">
      <t>ネン</t>
    </rPh>
    <phoneticPr fontId="3"/>
  </si>
  <si>
    <t>資料：国勢調査</t>
    <rPh sb="0" eb="2">
      <t>シリョウコ</t>
    </rPh>
    <rPh sb="3" eb="5">
      <t>コクセイチ</t>
    </rPh>
    <rPh sb="5" eb="7">
      <t>チョウサ</t>
    </rPh>
    <phoneticPr fontId="3"/>
  </si>
  <si>
    <t>１０．国籍別外国人住民人口</t>
    <rPh sb="3" eb="5">
      <t>コクセキベ</t>
    </rPh>
    <rPh sb="5" eb="6">
      <t>ベツガ</t>
    </rPh>
    <rPh sb="6" eb="8">
      <t>ガイコクジ</t>
    </rPh>
    <rPh sb="8" eb="9">
      <t>ジンジ</t>
    </rPh>
    <rPh sb="9" eb="11">
      <t>ジュウミンジ</t>
    </rPh>
    <rPh sb="11" eb="13">
      <t>ジンコウ</t>
    </rPh>
    <phoneticPr fontId="3"/>
  </si>
  <si>
    <t>（単位：人）（各年度末）</t>
    <rPh sb="1" eb="3">
      <t>タンイ</t>
    </rPh>
    <rPh sb="4" eb="5">
      <t>ニン</t>
    </rPh>
    <rPh sb="7" eb="8">
      <t>カクネ</t>
    </rPh>
    <rPh sb="8" eb="10">
      <t>ネンドマ</t>
    </rPh>
    <rPh sb="10" eb="11">
      <t>マツ</t>
    </rPh>
    <phoneticPr fontId="3"/>
  </si>
  <si>
    <t>年　度</t>
    <rPh sb="0" eb="1">
      <t>トシド</t>
    </rPh>
    <rPh sb="2" eb="3">
      <t>ド</t>
    </rPh>
    <phoneticPr fontId="3"/>
  </si>
  <si>
    <t>登　録
総人口</t>
    <rPh sb="0" eb="1">
      <t>ノボルロ</t>
    </rPh>
    <rPh sb="2" eb="3">
      <t>ロクソ</t>
    </rPh>
    <rPh sb="4" eb="7">
      <t>ソウジンコウ</t>
    </rPh>
    <phoneticPr fontId="3"/>
  </si>
  <si>
    <t>中　国</t>
    <rPh sb="0" eb="1">
      <t>ナカコ</t>
    </rPh>
    <rPh sb="2" eb="3">
      <t>コク</t>
    </rPh>
    <phoneticPr fontId="3"/>
  </si>
  <si>
    <t>韓　国
朝　鮮</t>
    <rPh sb="0" eb="1">
      <t>カンコ</t>
    </rPh>
    <rPh sb="2" eb="3">
      <t>コクア</t>
    </rPh>
    <rPh sb="4" eb="5">
      <t>アサア</t>
    </rPh>
    <rPh sb="6" eb="7">
      <t>アラタ</t>
    </rPh>
    <phoneticPr fontId="3"/>
  </si>
  <si>
    <t>フィリピン</t>
  </si>
  <si>
    <t>タ　イ</t>
  </si>
  <si>
    <t>ベトナム</t>
  </si>
  <si>
    <t>米　国</t>
    <rPh sb="0" eb="1">
      <t>ベイコ</t>
    </rPh>
    <rPh sb="2" eb="3">
      <t>コク</t>
    </rPh>
    <phoneticPr fontId="3"/>
  </si>
  <si>
    <t>ブラジル</t>
  </si>
  <si>
    <t>その他</t>
    <rPh sb="2" eb="3">
      <t>タ</t>
    </rPh>
    <phoneticPr fontId="3"/>
  </si>
  <si>
    <t>平成25年度</t>
    <rPh sb="0" eb="2">
      <t>ヘイセイネ</t>
    </rPh>
    <phoneticPr fontId="3"/>
  </si>
  <si>
    <t>平成26年度</t>
    <rPh sb="0" eb="2">
      <t>ヘイセイネ</t>
    </rPh>
    <phoneticPr fontId="3"/>
  </si>
  <si>
    <t>平成27年度</t>
    <rPh sb="0" eb="2">
      <t>ヘイセイネ</t>
    </rPh>
    <phoneticPr fontId="3"/>
  </si>
  <si>
    <t>平成28年度</t>
    <rPh sb="0" eb="2">
      <t>ヘイセイネ</t>
    </rPh>
    <phoneticPr fontId="3"/>
  </si>
  <si>
    <t>平成29年度</t>
    <rPh sb="0" eb="2">
      <t>ヘイセイネ</t>
    </rPh>
    <phoneticPr fontId="3"/>
  </si>
  <si>
    <t>平成30年度</t>
    <rPh sb="0" eb="2">
      <t>ヘイセイネ</t>
    </rPh>
    <phoneticPr fontId="3"/>
  </si>
  <si>
    <t>令和元年度</t>
    <rPh sb="0" eb="1">
      <t>レイカ</t>
    </rPh>
    <rPh sb="1" eb="2">
      <t>カズガ</t>
    </rPh>
    <phoneticPr fontId="3"/>
  </si>
  <si>
    <t>令和2年度</t>
    <rPh sb="0" eb="1">
      <t>レイカ</t>
    </rPh>
    <rPh sb="1" eb="2">
      <t>カズネ</t>
    </rPh>
    <phoneticPr fontId="3"/>
  </si>
  <si>
    <t>令和3年度</t>
    <rPh sb="0" eb="1">
      <t>レイカ</t>
    </rPh>
    <rPh sb="1" eb="2">
      <t>カズネ</t>
    </rPh>
    <phoneticPr fontId="3"/>
  </si>
  <si>
    <t>令和4年度</t>
    <rPh sb="0" eb="1">
      <t>レイカ</t>
    </rPh>
    <rPh sb="1" eb="2">
      <t>カズネ</t>
    </rPh>
    <phoneticPr fontId="3"/>
  </si>
  <si>
    <t>※外国人登録制度廃止により平成24年度より住民基本台帳による</t>
    <rPh sb="1" eb="3">
      <t>ガイコクジ</t>
    </rPh>
    <rPh sb="3" eb="4">
      <t>ジント</t>
    </rPh>
    <rPh sb="4" eb="6">
      <t>トウロクセ</t>
    </rPh>
    <rPh sb="6" eb="8">
      <t>セイドハ</t>
    </rPh>
    <rPh sb="8" eb="10">
      <t>ハイシヘ</t>
    </rPh>
    <rPh sb="13" eb="15">
      <t>ヘイセイネ</t>
    </rPh>
    <rPh sb="17" eb="19">
      <t>ネンドジ</t>
    </rPh>
    <rPh sb="21" eb="23">
      <t>ジュウミンキ</t>
    </rPh>
    <rPh sb="23" eb="25">
      <t>キホンダ</t>
    </rPh>
    <rPh sb="25" eb="27">
      <t>ダイチョウ</t>
    </rPh>
    <phoneticPr fontId="3"/>
  </si>
  <si>
    <t>資料：市民課</t>
  </si>
  <si>
    <t>１１．人口自然動態</t>
    <rPh sb="3" eb="5">
      <t>ジンコウシ</t>
    </rPh>
    <rPh sb="5" eb="7">
      <t>シゼンド</t>
    </rPh>
    <rPh sb="7" eb="9">
      <t>ドウタイ</t>
    </rPh>
    <phoneticPr fontId="3"/>
  </si>
  <si>
    <t>（単位：人）</t>
    <rPh sb="1" eb="3">
      <t>タンイ</t>
    </rPh>
    <rPh sb="4" eb="5">
      <t>ニン</t>
    </rPh>
    <phoneticPr fontId="3"/>
  </si>
  <si>
    <t>出　生</t>
    <rPh sb="0" eb="1">
      <t>デシ</t>
    </rPh>
    <rPh sb="2" eb="3">
      <t>ショウ</t>
    </rPh>
    <phoneticPr fontId="3"/>
  </si>
  <si>
    <t>死　亡</t>
    <rPh sb="0" eb="1">
      <t>シボ</t>
    </rPh>
    <rPh sb="2" eb="3">
      <t>ボウ</t>
    </rPh>
    <phoneticPr fontId="3"/>
  </si>
  <si>
    <t>自然増減</t>
    <rPh sb="0" eb="2">
      <t>シゼンゾ</t>
    </rPh>
    <rPh sb="2" eb="4">
      <t>ゾウゲン</t>
    </rPh>
    <phoneticPr fontId="3"/>
  </si>
  <si>
    <t>資料：毎月人口異動調査</t>
    <rPh sb="0" eb="2">
      <t>シリョウマ</t>
    </rPh>
    <rPh sb="3" eb="5">
      <t>マイツキジ</t>
    </rPh>
    <rPh sb="5" eb="7">
      <t>ジンコウイ</t>
    </rPh>
    <rPh sb="7" eb="9">
      <t>イドウチ</t>
    </rPh>
    <rPh sb="9" eb="11">
      <t>チョウサ</t>
    </rPh>
    <phoneticPr fontId="3"/>
  </si>
  <si>
    <t>１２．人口社会動態</t>
    <rPh sb="3" eb="5">
      <t>ジンコウシ</t>
    </rPh>
    <rPh sb="5" eb="7">
      <t>シャカイド</t>
    </rPh>
    <rPh sb="7" eb="9">
      <t>ドウタイ</t>
    </rPh>
    <phoneticPr fontId="3"/>
  </si>
  <si>
    <t>転入</t>
    <rPh sb="0" eb="1">
      <t>テンニュウ</t>
    </rPh>
    <phoneticPr fontId="3"/>
  </si>
  <si>
    <t>転出</t>
    <rPh sb="0" eb="1">
      <t>テンシュツ</t>
    </rPh>
    <phoneticPr fontId="3"/>
  </si>
  <si>
    <t>社会増減</t>
    <rPh sb="0" eb="2">
      <t>シャカイゾ</t>
    </rPh>
    <rPh sb="2" eb="4">
      <t>ゾウゲン</t>
    </rPh>
    <phoneticPr fontId="3"/>
  </si>
  <si>
    <t>県外</t>
    <rPh sb="0" eb="1">
      <t>ケンガイ</t>
    </rPh>
    <phoneticPr fontId="3"/>
  </si>
  <si>
    <t>県内</t>
    <rPh sb="0" eb="1">
      <t>ケンナイ</t>
    </rPh>
    <phoneticPr fontId="3"/>
  </si>
  <si>
    <t>１３．月別婚姻・離婚数</t>
    <rPh sb="3" eb="5">
      <t>ツキベツコ</t>
    </rPh>
    <rPh sb="5" eb="7">
      <t>コンインリ</t>
    </rPh>
    <rPh sb="8" eb="10">
      <t>リコンス</t>
    </rPh>
    <rPh sb="10" eb="11">
      <t>スウ</t>
    </rPh>
    <phoneticPr fontId="3"/>
  </si>
  <si>
    <t>（単位：件）</t>
    <rPh sb="1" eb="3">
      <t>タンイ</t>
    </rPh>
    <rPh sb="4" eb="5">
      <t>ケン</t>
    </rPh>
    <phoneticPr fontId="3"/>
  </si>
  <si>
    <t>年　別</t>
    <rPh sb="0" eb="1">
      <t>トシベ</t>
    </rPh>
    <rPh sb="2" eb="3">
      <t>ベツ</t>
    </rPh>
    <phoneticPr fontId="3"/>
  </si>
  <si>
    <t>婚　　姻</t>
    <rPh sb="0" eb="1">
      <t>コンイ</t>
    </rPh>
    <rPh sb="3" eb="4">
      <t>イン</t>
    </rPh>
    <phoneticPr fontId="3"/>
  </si>
  <si>
    <t>1月</t>
  </si>
  <si>
    <t>2月</t>
  </si>
  <si>
    <t>3月</t>
  </si>
  <si>
    <t>4月</t>
  </si>
  <si>
    <t>5月</t>
  </si>
  <si>
    <t>6月</t>
  </si>
  <si>
    <t>7月</t>
  </si>
  <si>
    <t>8月</t>
  </si>
  <si>
    <t>9月</t>
  </si>
  <si>
    <t>10月</t>
  </si>
  <si>
    <t>11月</t>
  </si>
  <si>
    <t>12月</t>
  </si>
  <si>
    <t>令和元年</t>
    <rPh sb="0" eb="2">
      <t>レイワガ</t>
    </rPh>
    <rPh sb="2" eb="3">
      <t>ガンネ</t>
    </rPh>
    <rPh sb="3" eb="4">
      <t>ネン</t>
    </rPh>
    <phoneticPr fontId="3"/>
  </si>
  <si>
    <t>離　　婚</t>
    <rPh sb="0" eb="1">
      <t>ハナレコ</t>
    </rPh>
    <rPh sb="3" eb="4">
      <t>コン</t>
    </rPh>
    <phoneticPr fontId="3"/>
  </si>
  <si>
    <t>資料：長野県衛生年報</t>
    <rPh sb="0" eb="2">
      <t>シリョウナ</t>
    </rPh>
    <rPh sb="3" eb="6">
      <t>ナガノケンエ</t>
    </rPh>
    <rPh sb="6" eb="8">
      <t>エイセイネ</t>
    </rPh>
    <rPh sb="8" eb="10">
      <t>ネンポウ</t>
    </rPh>
    <phoneticPr fontId="3"/>
  </si>
  <si>
    <t>１４．月別出生数</t>
    <rPh sb="3" eb="5">
      <t>ツキベツシ</t>
    </rPh>
    <rPh sb="5" eb="7">
      <t>シュッセイス</t>
    </rPh>
    <rPh sb="7" eb="8">
      <t>スウ</t>
    </rPh>
    <phoneticPr fontId="3"/>
  </si>
  <si>
    <t>総　数</t>
    <rPh sb="0" eb="1">
      <t>フサカ</t>
    </rPh>
    <rPh sb="2" eb="3">
      <t>カズ</t>
    </rPh>
    <phoneticPr fontId="3"/>
  </si>
  <si>
    <t>1月</t>
    <rPh sb="1" eb="2">
      <t>ガツ</t>
    </rPh>
    <phoneticPr fontId="3"/>
  </si>
  <si>
    <t>7月</t>
    <rPh sb="1" eb="2">
      <t>ガツ</t>
    </rPh>
    <phoneticPr fontId="3"/>
  </si>
  <si>
    <t>１５．月別死亡数</t>
    <rPh sb="3" eb="5">
      <t>ツキベツシ</t>
    </rPh>
    <rPh sb="5" eb="7">
      <t>シボウス</t>
    </rPh>
    <rPh sb="7" eb="8">
      <t>スウ</t>
    </rPh>
    <phoneticPr fontId="3"/>
  </si>
  <si>
    <t>資料：毎月人口異動調査　　　</t>
    <rPh sb="0" eb="2">
      <t>シリョウマ</t>
    </rPh>
    <rPh sb="3" eb="5">
      <t>マイツキジ</t>
    </rPh>
    <rPh sb="5" eb="7">
      <t>ジンコウイ</t>
    </rPh>
    <rPh sb="7" eb="9">
      <t>イドウチ</t>
    </rPh>
    <rPh sb="9" eb="11">
      <t>チョウサ</t>
    </rPh>
    <phoneticPr fontId="3"/>
  </si>
  <si>
    <t>１６．年齢別死亡数</t>
    <rPh sb="3" eb="5">
      <t>ネンレイベ</t>
    </rPh>
    <rPh sb="5" eb="6">
      <t>ベツシ</t>
    </rPh>
    <rPh sb="6" eb="8">
      <t>シボウス</t>
    </rPh>
    <rPh sb="8" eb="9">
      <t>スウ</t>
    </rPh>
    <phoneticPr fontId="3"/>
  </si>
  <si>
    <t>0～19才</t>
    <rPh sb="4" eb="5">
      <t>サイ</t>
    </rPh>
    <phoneticPr fontId="3"/>
  </si>
  <si>
    <t>20～29才</t>
    <rPh sb="5" eb="6">
      <t>サイ</t>
    </rPh>
    <phoneticPr fontId="3"/>
  </si>
  <si>
    <t>30～39才</t>
    <rPh sb="5" eb="6">
      <t>サイ</t>
    </rPh>
    <phoneticPr fontId="3"/>
  </si>
  <si>
    <t>40～49才</t>
    <rPh sb="5" eb="6">
      <t>サイ</t>
    </rPh>
    <phoneticPr fontId="3"/>
  </si>
  <si>
    <t>50～59才</t>
    <rPh sb="5" eb="6">
      <t>サイ</t>
    </rPh>
    <phoneticPr fontId="3"/>
  </si>
  <si>
    <t>60～64才</t>
    <rPh sb="5" eb="6">
      <t>サイ</t>
    </rPh>
    <phoneticPr fontId="3"/>
  </si>
  <si>
    <t>65～69才</t>
    <rPh sb="5" eb="6">
      <t>サイ</t>
    </rPh>
    <phoneticPr fontId="3"/>
  </si>
  <si>
    <t>70～74才</t>
    <rPh sb="5" eb="6">
      <t>サイ</t>
    </rPh>
    <phoneticPr fontId="3"/>
  </si>
  <si>
    <t>75～79才</t>
    <rPh sb="5" eb="6">
      <t>サイ</t>
    </rPh>
    <phoneticPr fontId="3"/>
  </si>
  <si>
    <t>80～84才</t>
    <rPh sb="5" eb="6">
      <t>サイ</t>
    </rPh>
    <phoneticPr fontId="3"/>
  </si>
  <si>
    <t>85～89才</t>
    <rPh sb="5" eb="6">
      <t>サイ</t>
    </rPh>
    <phoneticPr fontId="3"/>
  </si>
  <si>
    <t>90～94才</t>
    <rPh sb="5" eb="6">
      <t>サイ</t>
    </rPh>
    <phoneticPr fontId="3"/>
  </si>
  <si>
    <t>95～99才</t>
    <rPh sb="5" eb="6">
      <t>サイ</t>
    </rPh>
    <phoneticPr fontId="3"/>
  </si>
  <si>
    <t>100才以上</t>
    <rPh sb="3" eb="4">
      <t>サイイ</t>
    </rPh>
    <rPh sb="4" eb="6">
      <t>イジョウ</t>
    </rPh>
    <phoneticPr fontId="3"/>
  </si>
  <si>
    <t>資料：毎月人口異動調査</t>
  </si>
  <si>
    <t>１７．月別転入人口</t>
    <rPh sb="3" eb="5">
      <t>ツキベツテ</t>
    </rPh>
    <rPh sb="5" eb="7">
      <t>テンニュウジ</t>
    </rPh>
    <rPh sb="7" eb="9">
      <t>ジンコウ</t>
    </rPh>
    <phoneticPr fontId="3"/>
  </si>
  <si>
    <t>１８．月別転出人口</t>
    <rPh sb="3" eb="5">
      <t>ツキベツテ</t>
    </rPh>
    <rPh sb="5" eb="7">
      <t>テンシュツジ</t>
    </rPh>
    <rPh sb="7" eb="9">
      <t>ジンコウ</t>
    </rPh>
    <phoneticPr fontId="3"/>
  </si>
  <si>
    <t>令和2年</t>
    <rPh sb="0" eb="1">
      <t>レイカ</t>
    </rPh>
    <rPh sb="1" eb="2">
      <t>カズト</t>
    </rPh>
    <rPh sb="3" eb="4">
      <t>トシ</t>
    </rPh>
    <phoneticPr fontId="3"/>
  </si>
  <si>
    <t>令和3年</t>
    <rPh sb="0" eb="1">
      <t>レイカ</t>
    </rPh>
    <rPh sb="1" eb="2">
      <t>カズト</t>
    </rPh>
    <rPh sb="3" eb="4">
      <t>トシ</t>
    </rPh>
    <phoneticPr fontId="3"/>
  </si>
  <si>
    <t>令和4年</t>
    <rPh sb="0" eb="1">
      <t>レイカ</t>
    </rPh>
    <rPh sb="1" eb="2">
      <t>カズト</t>
    </rPh>
    <rPh sb="3" eb="4">
      <t>トシ</t>
    </rPh>
    <phoneticPr fontId="3"/>
  </si>
  <si>
    <t>１９．地域別転入・転出人口</t>
    <rPh sb="3" eb="5">
      <t>チイキベ</t>
    </rPh>
    <rPh sb="5" eb="6">
      <t>ベツテ</t>
    </rPh>
    <rPh sb="6" eb="8">
      <t>テンニュウテ</t>
    </rPh>
    <rPh sb="9" eb="11">
      <t>テンシュツジ</t>
    </rPh>
    <rPh sb="11" eb="13">
      <t>ジンコウ</t>
    </rPh>
    <phoneticPr fontId="3"/>
  </si>
  <si>
    <t>地域</t>
    <rPh sb="0" eb="1">
      <t>チイキ</t>
    </rPh>
    <phoneticPr fontId="3"/>
  </si>
  <si>
    <t>令和3年</t>
    <rPh sb="0" eb="2">
      <t>レイワネ</t>
    </rPh>
    <rPh sb="3" eb="4">
      <t>ネン</t>
    </rPh>
    <phoneticPr fontId="3"/>
  </si>
  <si>
    <t>令和4年</t>
    <rPh sb="0" eb="2">
      <t>レイワネ</t>
    </rPh>
    <rPh sb="3" eb="4">
      <t>ネン</t>
    </rPh>
    <phoneticPr fontId="3"/>
  </si>
  <si>
    <t xml:space="preserve"> 中　国</t>
    <rPh sb="1" eb="2">
      <t>ナカコ</t>
    </rPh>
    <rPh sb="3" eb="4">
      <t>コク</t>
    </rPh>
    <phoneticPr fontId="3"/>
  </si>
  <si>
    <t>鳥取</t>
    <rPh sb="0" eb="1">
      <t>トットリ</t>
    </rPh>
    <phoneticPr fontId="3"/>
  </si>
  <si>
    <t>島根</t>
    <rPh sb="0" eb="1">
      <t>シマネ</t>
    </rPh>
    <phoneticPr fontId="3"/>
  </si>
  <si>
    <t>北海道</t>
    <rPh sb="0" eb="2">
      <t>ホッカイドウ</t>
    </rPh>
    <phoneticPr fontId="3"/>
  </si>
  <si>
    <t>岡山</t>
    <rPh sb="0" eb="1">
      <t>オカヤマ</t>
    </rPh>
    <phoneticPr fontId="3"/>
  </si>
  <si>
    <t xml:space="preserve"> 東　北</t>
    <rPh sb="1" eb="2">
      <t>ヒガシキ</t>
    </rPh>
    <rPh sb="3" eb="4">
      <t>キタ</t>
    </rPh>
    <phoneticPr fontId="3"/>
  </si>
  <si>
    <t>広島</t>
    <rPh sb="0" eb="1">
      <t>ヒロシマ</t>
    </rPh>
    <phoneticPr fontId="3"/>
  </si>
  <si>
    <t>青森</t>
    <rPh sb="0" eb="1">
      <t>アオモリ</t>
    </rPh>
    <phoneticPr fontId="3"/>
  </si>
  <si>
    <t>山口</t>
    <rPh sb="0" eb="1">
      <t>ヤマグチ</t>
    </rPh>
    <phoneticPr fontId="3"/>
  </si>
  <si>
    <t>岩手</t>
    <rPh sb="0" eb="1">
      <t>イワテ</t>
    </rPh>
    <phoneticPr fontId="3"/>
  </si>
  <si>
    <t xml:space="preserve"> 四　国</t>
    <rPh sb="1" eb="2">
      <t>ヨンコ</t>
    </rPh>
    <rPh sb="3" eb="4">
      <t>コク</t>
    </rPh>
    <phoneticPr fontId="3"/>
  </si>
  <si>
    <t>宮城</t>
    <rPh sb="0" eb="1">
      <t>ミヤギ</t>
    </rPh>
    <phoneticPr fontId="3"/>
  </si>
  <si>
    <t>徳島</t>
    <rPh sb="0" eb="1">
      <t>トクシマ</t>
    </rPh>
    <phoneticPr fontId="3"/>
  </si>
  <si>
    <t>秋田</t>
    <rPh sb="0" eb="1">
      <t>アキタ</t>
    </rPh>
    <phoneticPr fontId="3"/>
  </si>
  <si>
    <t>香川</t>
    <rPh sb="0" eb="1">
      <t>カガワ</t>
    </rPh>
    <phoneticPr fontId="3"/>
  </si>
  <si>
    <t>山形</t>
    <rPh sb="0" eb="1">
      <t>ヤマガタ</t>
    </rPh>
    <phoneticPr fontId="3"/>
  </si>
  <si>
    <t>愛媛</t>
    <rPh sb="0" eb="1">
      <t>エヒメ</t>
    </rPh>
    <phoneticPr fontId="3"/>
  </si>
  <si>
    <t>福島</t>
    <rPh sb="0" eb="1">
      <t>フクシマ</t>
    </rPh>
    <phoneticPr fontId="3"/>
  </si>
  <si>
    <t>高知</t>
    <rPh sb="0" eb="1">
      <t>コウチ</t>
    </rPh>
    <phoneticPr fontId="3"/>
  </si>
  <si>
    <t xml:space="preserve"> 関　東</t>
    <rPh sb="1" eb="2">
      <t>セキヒ</t>
    </rPh>
    <rPh sb="3" eb="4">
      <t>ヒガシ</t>
    </rPh>
    <phoneticPr fontId="3"/>
  </si>
  <si>
    <t xml:space="preserve"> 九　州</t>
    <rPh sb="1" eb="2">
      <t>キュウシ</t>
    </rPh>
    <rPh sb="3" eb="4">
      <t>シュウ</t>
    </rPh>
    <phoneticPr fontId="3"/>
  </si>
  <si>
    <t>茨城</t>
    <rPh sb="0" eb="1">
      <t>イバラキ</t>
    </rPh>
    <phoneticPr fontId="3"/>
  </si>
  <si>
    <t>福岡</t>
    <rPh sb="0" eb="1">
      <t>フクオカ</t>
    </rPh>
    <phoneticPr fontId="3"/>
  </si>
  <si>
    <t>栃木</t>
    <rPh sb="0" eb="1">
      <t>トチギ</t>
    </rPh>
    <phoneticPr fontId="3"/>
  </si>
  <si>
    <t>佐賀</t>
    <rPh sb="0" eb="1">
      <t>サガ</t>
    </rPh>
    <phoneticPr fontId="3"/>
  </si>
  <si>
    <t>群馬</t>
    <rPh sb="0" eb="1">
      <t>グンマ</t>
    </rPh>
    <phoneticPr fontId="3"/>
  </si>
  <si>
    <t>長崎</t>
    <rPh sb="0" eb="1">
      <t>ナガサキ</t>
    </rPh>
    <phoneticPr fontId="3"/>
  </si>
  <si>
    <t>埼玉</t>
    <rPh sb="0" eb="1">
      <t>サイタマ</t>
    </rPh>
    <phoneticPr fontId="3"/>
  </si>
  <si>
    <t>熊本</t>
    <rPh sb="0" eb="1">
      <t>クマモト</t>
    </rPh>
    <phoneticPr fontId="3"/>
  </si>
  <si>
    <t>千葉</t>
    <rPh sb="0" eb="1">
      <t>チバ</t>
    </rPh>
    <phoneticPr fontId="3"/>
  </si>
  <si>
    <t>大分</t>
    <rPh sb="0" eb="1">
      <t>オオイタ</t>
    </rPh>
    <phoneticPr fontId="3"/>
  </si>
  <si>
    <t>東京</t>
    <rPh sb="0" eb="1">
      <t>トウキョウ</t>
    </rPh>
    <phoneticPr fontId="3"/>
  </si>
  <si>
    <t>宮崎</t>
    <rPh sb="0" eb="1">
      <t>ミヤザキ</t>
    </rPh>
    <phoneticPr fontId="3"/>
  </si>
  <si>
    <t>神奈川</t>
    <rPh sb="0" eb="2">
      <t>カナガワ</t>
    </rPh>
    <phoneticPr fontId="3"/>
  </si>
  <si>
    <t>鹿児島</t>
    <rPh sb="0" eb="2">
      <t>カゴシマ</t>
    </rPh>
    <phoneticPr fontId="3"/>
  </si>
  <si>
    <t xml:space="preserve"> 北　陸</t>
    <rPh sb="1" eb="2">
      <t>キタリ</t>
    </rPh>
    <rPh sb="3" eb="4">
      <t>リク</t>
    </rPh>
    <phoneticPr fontId="3"/>
  </si>
  <si>
    <t xml:space="preserve"> 沖　縄</t>
    <rPh sb="1" eb="2">
      <t>オキナ</t>
    </rPh>
    <rPh sb="3" eb="4">
      <t>ナワ</t>
    </rPh>
    <phoneticPr fontId="3"/>
  </si>
  <si>
    <t>新潟</t>
    <rPh sb="0" eb="1">
      <t>ニイガタ</t>
    </rPh>
    <phoneticPr fontId="3"/>
  </si>
  <si>
    <t xml:space="preserve"> 国　外</t>
    <rPh sb="1" eb="2">
      <t>クニソ</t>
    </rPh>
    <rPh sb="3" eb="4">
      <t>ソト</t>
    </rPh>
    <phoneticPr fontId="3"/>
  </si>
  <si>
    <t>富山</t>
    <rPh sb="0" eb="1">
      <t>トヤマ</t>
    </rPh>
    <phoneticPr fontId="3"/>
  </si>
  <si>
    <t xml:space="preserve"> 不　明</t>
    <rPh sb="1" eb="2">
      <t>フメ</t>
    </rPh>
    <rPh sb="3" eb="4">
      <t>メイ</t>
    </rPh>
    <phoneticPr fontId="3"/>
  </si>
  <si>
    <t>石川</t>
    <rPh sb="0" eb="1">
      <t>イシカワ</t>
    </rPh>
    <phoneticPr fontId="3"/>
  </si>
  <si>
    <t>福井</t>
    <rPh sb="0" eb="1">
      <t>フクイ</t>
    </rPh>
    <phoneticPr fontId="3"/>
  </si>
  <si>
    <t xml:space="preserve"> 東　海</t>
    <rPh sb="1" eb="2">
      <t>ヒガシウ</t>
    </rPh>
    <rPh sb="3" eb="4">
      <t>ウミ</t>
    </rPh>
    <phoneticPr fontId="3"/>
  </si>
  <si>
    <t>山梨</t>
    <rPh sb="0" eb="1">
      <t>ヤマナシ</t>
    </rPh>
    <phoneticPr fontId="3"/>
  </si>
  <si>
    <t>岐阜</t>
    <rPh sb="0" eb="1">
      <t>ギフ</t>
    </rPh>
    <phoneticPr fontId="3"/>
  </si>
  <si>
    <t>静岡</t>
    <rPh sb="0" eb="1">
      <t>シズオカ</t>
    </rPh>
    <phoneticPr fontId="3"/>
  </si>
  <si>
    <t>愛知</t>
    <rPh sb="0" eb="1">
      <t>アイチ</t>
    </rPh>
    <phoneticPr fontId="3"/>
  </si>
  <si>
    <t>三重</t>
    <rPh sb="0" eb="1">
      <t>ミエ</t>
    </rPh>
    <phoneticPr fontId="3"/>
  </si>
  <si>
    <t xml:space="preserve"> 近　畿</t>
    <rPh sb="1" eb="2">
      <t>コンキ</t>
    </rPh>
    <rPh sb="3" eb="4">
      <t>キ</t>
    </rPh>
    <phoneticPr fontId="3"/>
  </si>
  <si>
    <t>滋賀</t>
    <rPh sb="0" eb="1">
      <t>シガ</t>
    </rPh>
    <phoneticPr fontId="3"/>
  </si>
  <si>
    <t>京都</t>
    <rPh sb="0" eb="1">
      <t>キョウト</t>
    </rPh>
    <phoneticPr fontId="3"/>
  </si>
  <si>
    <t>大阪</t>
    <rPh sb="0" eb="1">
      <t>オオサカ</t>
    </rPh>
    <phoneticPr fontId="3"/>
  </si>
  <si>
    <t>兵庫</t>
    <rPh sb="0" eb="1">
      <t>ヒョウゴ</t>
    </rPh>
    <phoneticPr fontId="3"/>
  </si>
  <si>
    <t>奈良</t>
    <rPh sb="0" eb="1">
      <t>ナラ</t>
    </rPh>
    <phoneticPr fontId="3"/>
  </si>
  <si>
    <t>和歌山</t>
    <rPh sb="0" eb="2">
      <t>ワカヤマ</t>
    </rPh>
    <phoneticPr fontId="3"/>
  </si>
  <si>
    <t>２０．戸籍届出事件処理状況</t>
    <rPh sb="3" eb="5">
      <t>コセキト</t>
    </rPh>
    <rPh sb="5" eb="7">
      <t>トドケデジ</t>
    </rPh>
    <rPh sb="7" eb="9">
      <t>ジケンシ</t>
    </rPh>
    <rPh sb="9" eb="11">
      <t>ショリジ</t>
    </rPh>
    <rPh sb="11" eb="13">
      <t>ジョウキョウ</t>
    </rPh>
    <phoneticPr fontId="3"/>
  </si>
  <si>
    <t>（単位：件）（各年度末）</t>
    <rPh sb="1" eb="3">
      <t>タンイ</t>
    </rPh>
    <rPh sb="4" eb="5">
      <t>ケン</t>
    </rPh>
    <rPh sb="7" eb="8">
      <t>カクネ</t>
    </rPh>
    <rPh sb="8" eb="10">
      <t>ネンドマ</t>
    </rPh>
    <rPh sb="10" eb="11">
      <t>マツ</t>
    </rPh>
    <phoneticPr fontId="3"/>
  </si>
  <si>
    <t>区分</t>
    <rPh sb="0" eb="1">
      <t>クブ</t>
    </rPh>
    <rPh sb="1" eb="2">
      <t>ブン</t>
    </rPh>
    <phoneticPr fontId="3"/>
  </si>
  <si>
    <t>総数</t>
    <rPh sb="0" eb="1">
      <t>フサカ</t>
    </rPh>
    <rPh sb="1" eb="2">
      <t>カズ</t>
    </rPh>
    <phoneticPr fontId="3"/>
  </si>
  <si>
    <t>出生</t>
    <rPh sb="0" eb="1">
      <t>デシ</t>
    </rPh>
    <rPh sb="1" eb="2">
      <t>ショウ</t>
    </rPh>
    <phoneticPr fontId="3"/>
  </si>
  <si>
    <t>国籍留保</t>
    <rPh sb="0" eb="2">
      <t>コクセキリ</t>
    </rPh>
    <rPh sb="2" eb="4">
      <t>リュウホ</t>
    </rPh>
    <phoneticPr fontId="3"/>
  </si>
  <si>
    <t>認知</t>
    <rPh sb="0" eb="1">
      <t>シノブチ</t>
    </rPh>
    <rPh sb="1" eb="2">
      <t>チ</t>
    </rPh>
    <phoneticPr fontId="3"/>
  </si>
  <si>
    <t>養子縁組</t>
    <rPh sb="0" eb="2">
      <t>ヨウシエ</t>
    </rPh>
    <rPh sb="2" eb="4">
      <t>エングミ</t>
    </rPh>
    <phoneticPr fontId="3"/>
  </si>
  <si>
    <t>養子離縁</t>
    <rPh sb="0" eb="2">
      <t>ヨウシリ</t>
    </rPh>
    <rPh sb="2" eb="4">
      <t>リエン</t>
    </rPh>
    <phoneticPr fontId="3"/>
  </si>
  <si>
    <t>法73条の2</t>
    <rPh sb="0" eb="1">
      <t>ホウジ</t>
    </rPh>
    <rPh sb="3" eb="4">
      <t>ジョウ</t>
    </rPh>
    <phoneticPr fontId="3"/>
  </si>
  <si>
    <t>婚姻</t>
    <rPh sb="0" eb="1">
      <t>コンイ</t>
    </rPh>
    <rPh sb="1" eb="2">
      <t>イン</t>
    </rPh>
    <phoneticPr fontId="3"/>
  </si>
  <si>
    <t>離婚</t>
    <rPh sb="0" eb="1">
      <t>ハナレコ</t>
    </rPh>
    <rPh sb="1" eb="2">
      <t>コン</t>
    </rPh>
    <phoneticPr fontId="3"/>
  </si>
  <si>
    <t>法77条の2</t>
    <rPh sb="0" eb="1">
      <t>ホウジ</t>
    </rPh>
    <rPh sb="3" eb="4">
      <t>ジョウ</t>
    </rPh>
    <phoneticPr fontId="3"/>
  </si>
  <si>
    <t>親権・後見</t>
    <rPh sb="0" eb="2">
      <t>シンケンゴ</t>
    </rPh>
    <rPh sb="3" eb="4">
      <t>ゴミ</t>
    </rPh>
    <rPh sb="4" eb="5">
      <t>ミ</t>
    </rPh>
    <phoneticPr fontId="3"/>
  </si>
  <si>
    <t>死亡</t>
    <rPh sb="0" eb="1">
      <t>シボ</t>
    </rPh>
    <rPh sb="1" eb="2">
      <t>ボウ</t>
    </rPh>
    <phoneticPr fontId="3"/>
  </si>
  <si>
    <t>失踪</t>
    <rPh sb="0" eb="1">
      <t>シツソ</t>
    </rPh>
    <rPh sb="1" eb="2">
      <t>ソウ</t>
    </rPh>
    <phoneticPr fontId="3"/>
  </si>
  <si>
    <t>-</t>
  </si>
  <si>
    <t>復氏</t>
    <rPh sb="0" eb="1">
      <t>フクシ</t>
    </rPh>
    <rPh sb="1" eb="2">
      <t>シ</t>
    </rPh>
    <phoneticPr fontId="3"/>
  </si>
  <si>
    <t>姻族関係終了</t>
    <rPh sb="0" eb="2">
      <t>インゾクカ</t>
    </rPh>
    <rPh sb="2" eb="4">
      <t>カンケイシ</t>
    </rPh>
    <rPh sb="4" eb="6">
      <t>シュウリョウ</t>
    </rPh>
    <phoneticPr fontId="3"/>
  </si>
  <si>
    <t>相続人排除</t>
    <rPh sb="0" eb="3">
      <t>ソウゾクニンハ</t>
    </rPh>
    <rPh sb="3" eb="5">
      <t>ハイジョ</t>
    </rPh>
    <phoneticPr fontId="3"/>
  </si>
  <si>
    <t>入籍</t>
    <rPh sb="0" eb="1">
      <t>イリセ</t>
    </rPh>
    <rPh sb="1" eb="2">
      <t>セキ</t>
    </rPh>
    <phoneticPr fontId="3"/>
  </si>
  <si>
    <t>分籍</t>
    <rPh sb="0" eb="1">
      <t>ワセ</t>
    </rPh>
    <rPh sb="1" eb="2">
      <t>セキ</t>
    </rPh>
    <phoneticPr fontId="3"/>
  </si>
  <si>
    <t>国籍取得</t>
    <rPh sb="0" eb="2">
      <t>コクセキシ</t>
    </rPh>
    <rPh sb="2" eb="4">
      <t>シュトク</t>
    </rPh>
    <phoneticPr fontId="3"/>
  </si>
  <si>
    <t>帰化</t>
    <rPh sb="0" eb="1">
      <t>キカ</t>
    </rPh>
    <rPh sb="1" eb="2">
      <t>カ</t>
    </rPh>
    <phoneticPr fontId="3"/>
  </si>
  <si>
    <t>国籍喪失</t>
    <rPh sb="0" eb="2">
      <t>コクセキモ</t>
    </rPh>
    <rPh sb="2" eb="3">
      <t>モシ</t>
    </rPh>
    <rPh sb="3" eb="4">
      <t>シツ</t>
    </rPh>
    <phoneticPr fontId="3"/>
  </si>
  <si>
    <t>国籍の選択</t>
    <rPh sb="0" eb="2">
      <t>コクセキセ</t>
    </rPh>
    <rPh sb="3" eb="5">
      <t>センタク</t>
    </rPh>
    <phoneticPr fontId="3"/>
  </si>
  <si>
    <t>外国国籍喪失</t>
    <rPh sb="0" eb="2">
      <t>ガイコクコ</t>
    </rPh>
    <rPh sb="2" eb="4">
      <t>コクセキソ</t>
    </rPh>
    <rPh sb="4" eb="6">
      <t>ソウシツ</t>
    </rPh>
    <phoneticPr fontId="3"/>
  </si>
  <si>
    <t>氏の変更</t>
    <rPh sb="0" eb="1">
      <t>ウジヘ</t>
    </rPh>
    <rPh sb="2" eb="4">
      <t>ヘンコウ</t>
    </rPh>
    <phoneticPr fontId="3"/>
  </si>
  <si>
    <t>名の変更</t>
    <rPh sb="0" eb="1">
      <t>ナヘ</t>
    </rPh>
    <rPh sb="2" eb="4">
      <t>ヘンコウ</t>
    </rPh>
    <phoneticPr fontId="3"/>
  </si>
  <si>
    <t>転籍</t>
    <rPh sb="0" eb="1">
      <t>テンセ</t>
    </rPh>
    <rPh sb="1" eb="2">
      <t>セキ</t>
    </rPh>
    <phoneticPr fontId="3"/>
  </si>
  <si>
    <t>就籍</t>
    <rPh sb="0" eb="1">
      <t>シュウセ</t>
    </rPh>
    <rPh sb="1" eb="2">
      <t>セキ</t>
    </rPh>
    <phoneticPr fontId="3"/>
  </si>
  <si>
    <t>訂正・更正</t>
    <rPh sb="0" eb="2">
      <t>テイセイコ</t>
    </rPh>
    <rPh sb="3" eb="5">
      <t>コウセイ</t>
    </rPh>
    <phoneticPr fontId="3"/>
  </si>
  <si>
    <t>追完</t>
    <rPh sb="0" eb="1">
      <t>ツイカン</t>
    </rPh>
    <phoneticPr fontId="3"/>
  </si>
  <si>
    <t>不受理申出</t>
    <rPh sb="0" eb="3">
      <t>フジュリモ</t>
    </rPh>
    <rPh sb="3" eb="5">
      <t>モウシデ</t>
    </rPh>
    <phoneticPr fontId="3"/>
  </si>
  <si>
    <t>資料：市民課</t>
    <rPh sb="0" eb="2">
      <t>シリョウシ</t>
    </rPh>
    <rPh sb="3" eb="5">
      <t>シミンカ</t>
    </rPh>
    <rPh sb="5" eb="6">
      <t>カ</t>
    </rPh>
    <phoneticPr fontId="3"/>
  </si>
  <si>
    <t>２１．戸籍謄・抄本交付、印鑑登録・証明の状況</t>
    <rPh sb="3" eb="5">
      <t>コセキト</t>
    </rPh>
    <rPh sb="5" eb="6">
      <t>トウシ</t>
    </rPh>
    <rPh sb="7" eb="9">
      <t>ショウホンコ</t>
    </rPh>
    <rPh sb="9" eb="11">
      <t>コウフイ</t>
    </rPh>
    <rPh sb="12" eb="14">
      <t>インカント</t>
    </rPh>
    <rPh sb="14" eb="16">
      <t>トウロクシ</t>
    </rPh>
    <rPh sb="17" eb="19">
      <t>ショウメイジ</t>
    </rPh>
    <rPh sb="20" eb="22">
      <t>ジョウキョウ</t>
    </rPh>
    <phoneticPr fontId="3"/>
  </si>
  <si>
    <t>年度別</t>
    <rPh sb="0" eb="2">
      <t>ネンドベ</t>
    </rPh>
    <rPh sb="2" eb="3">
      <t>ベツ</t>
    </rPh>
    <phoneticPr fontId="3"/>
  </si>
  <si>
    <t>戸籍謄・抄本・証明等交付</t>
    <rPh sb="0" eb="2">
      <t>コセキト</t>
    </rPh>
    <rPh sb="2" eb="3">
      <t>トウシ</t>
    </rPh>
    <rPh sb="4" eb="6">
      <t>ショウホンシ</t>
    </rPh>
    <rPh sb="7" eb="10">
      <t>ショウメイナドコ</t>
    </rPh>
    <rPh sb="10" eb="12">
      <t>コウフ</t>
    </rPh>
    <phoneticPr fontId="3"/>
  </si>
  <si>
    <t>印鑑登録・証明等</t>
    <rPh sb="0" eb="2">
      <t>インカント</t>
    </rPh>
    <rPh sb="2" eb="4">
      <t>トウロクシ</t>
    </rPh>
    <rPh sb="5" eb="7">
      <t>ショウメイト</t>
    </rPh>
    <rPh sb="7" eb="8">
      <t>トウ</t>
    </rPh>
    <phoneticPr fontId="3"/>
  </si>
  <si>
    <t>内訳</t>
    <rPh sb="0" eb="1">
      <t>ウチワケ</t>
    </rPh>
    <phoneticPr fontId="3"/>
  </si>
  <si>
    <t>登録
業務数</t>
    <rPh sb="0" eb="2">
      <t>トウロクギ</t>
    </rPh>
    <rPh sb="3" eb="5">
      <t>ギョウムカ</t>
    </rPh>
    <rPh sb="5" eb="6">
      <t>カズ</t>
    </rPh>
    <phoneticPr fontId="3"/>
  </si>
  <si>
    <t>証明
発行数</t>
    <rPh sb="0" eb="1">
      <t>アカシア</t>
    </rPh>
    <rPh sb="1" eb="2">
      <t>アカハ</t>
    </rPh>
    <rPh sb="3" eb="5">
      <t>ハッコウス</t>
    </rPh>
    <rPh sb="5" eb="6">
      <t>スウ</t>
    </rPh>
    <phoneticPr fontId="3"/>
  </si>
  <si>
    <t>戸籍謄本</t>
    <rPh sb="0" eb="2">
      <t>コセキト</t>
    </rPh>
    <rPh sb="2" eb="4">
      <t>トウホン</t>
    </rPh>
    <phoneticPr fontId="3"/>
  </si>
  <si>
    <t>戸籍抄本</t>
    <rPh sb="0" eb="2">
      <t>コセキシ</t>
    </rPh>
    <rPh sb="2" eb="4">
      <t>ショウホン</t>
    </rPh>
    <phoneticPr fontId="3"/>
  </si>
  <si>
    <t>除籍謄本</t>
    <rPh sb="0" eb="2">
      <t>ジョセキト</t>
    </rPh>
    <rPh sb="2" eb="4">
      <t>トウホン</t>
    </rPh>
    <phoneticPr fontId="3"/>
  </si>
  <si>
    <t>除籍抄本</t>
    <rPh sb="0" eb="2">
      <t>ジョセキシ</t>
    </rPh>
    <rPh sb="2" eb="4">
      <t>ショウホン</t>
    </rPh>
    <phoneticPr fontId="3"/>
  </si>
  <si>
    <t>証　明</t>
    <rPh sb="0" eb="1">
      <t>アカシメ</t>
    </rPh>
    <rPh sb="2" eb="3">
      <t>メイ</t>
    </rPh>
    <phoneticPr fontId="3"/>
  </si>
  <si>
    <t>登　録</t>
    <rPh sb="0" eb="1">
      <t>ノボルロ</t>
    </rPh>
    <rPh sb="2" eb="3">
      <t>ロク</t>
    </rPh>
    <phoneticPr fontId="3"/>
  </si>
  <si>
    <t>登録証
亡　失</t>
    <rPh sb="0" eb="2">
      <t>トウロクシ</t>
    </rPh>
    <rPh sb="2" eb="3">
      <t>ショウボ</t>
    </rPh>
    <rPh sb="4" eb="5">
      <t>ボウシ</t>
    </rPh>
    <rPh sb="6" eb="7">
      <t>シツ</t>
    </rPh>
    <phoneticPr fontId="3"/>
  </si>
  <si>
    <t>廃　止</t>
    <rPh sb="0" eb="1">
      <t>ハイド</t>
    </rPh>
    <rPh sb="2" eb="3">
      <t>ドメ</t>
    </rPh>
    <phoneticPr fontId="3"/>
  </si>
  <si>
    <t>※証明は、受理証明及び戸籍届出書記載事項証明の総数。</t>
    <rPh sb="1" eb="3">
      <t>ショウメイジ</t>
    </rPh>
    <rPh sb="5" eb="7">
      <t>ジュリシ</t>
    </rPh>
    <rPh sb="7" eb="9">
      <t>ショウメイオ</t>
    </rPh>
    <rPh sb="9" eb="10">
      <t>オヨコ</t>
    </rPh>
    <rPh sb="11" eb="13">
      <t>コセキト</t>
    </rPh>
    <rPh sb="13" eb="15">
      <t>トドケデシ</t>
    </rPh>
    <rPh sb="15" eb="16">
      <t>ショキ</t>
    </rPh>
    <rPh sb="16" eb="18">
      <t>キサイジ</t>
    </rPh>
    <rPh sb="18" eb="20">
      <t>ジコウシ</t>
    </rPh>
    <rPh sb="20" eb="22">
      <t>ショウメイソ</t>
    </rPh>
    <rPh sb="23" eb="25">
      <t>ソウスウ</t>
    </rPh>
    <phoneticPr fontId="3"/>
  </si>
  <si>
    <t>資料：市民課</t>
    <rPh sb="0" eb="2">
      <t>シリョウシ</t>
    </rPh>
    <rPh sb="3" eb="6">
      <t>シミンカ</t>
    </rPh>
    <phoneticPr fontId="3"/>
  </si>
  <si>
    <t>２２．年齢各歳別人口</t>
    <rPh sb="3" eb="5">
      <t>ネンレイカ</t>
    </rPh>
    <rPh sb="5" eb="6">
      <t>カクサ</t>
    </rPh>
    <rPh sb="6" eb="7">
      <t>サイベ</t>
    </rPh>
    <rPh sb="7" eb="8">
      <t>ベツジ</t>
    </rPh>
    <rPh sb="8" eb="10">
      <t>ジンコウ</t>
    </rPh>
    <phoneticPr fontId="3"/>
  </si>
  <si>
    <t>（単位：人）（令和2年10月1日）</t>
    <rPh sb="1" eb="3">
      <t>タンイ</t>
    </rPh>
    <rPh sb="4" eb="5">
      <t>ニン</t>
    </rPh>
    <rPh sb="7" eb="9">
      <t>レイワネ</t>
    </rPh>
    <rPh sb="10" eb="11">
      <t>ネンガ</t>
    </rPh>
    <rPh sb="13" eb="14">
      <t>ガツニ</t>
    </rPh>
    <rPh sb="15" eb="16">
      <t>ニチ</t>
    </rPh>
    <phoneticPr fontId="3"/>
  </si>
  <si>
    <t>年齢</t>
    <rPh sb="0" eb="1">
      <t>ネンレイ</t>
    </rPh>
    <phoneticPr fontId="3"/>
  </si>
  <si>
    <t>0～4才</t>
    <rPh sb="3" eb="4">
      <t>サイ</t>
    </rPh>
    <phoneticPr fontId="3"/>
  </si>
  <si>
    <t>35～39</t>
  </si>
  <si>
    <t>70～74</t>
  </si>
  <si>
    <t>5～9</t>
  </si>
  <si>
    <t>40～44</t>
  </si>
  <si>
    <t>75～79</t>
  </si>
  <si>
    <t>10～14</t>
  </si>
  <si>
    <t>45～49</t>
  </si>
  <si>
    <t>80～84</t>
  </si>
  <si>
    <t>15～19</t>
  </si>
  <si>
    <t>50～54</t>
  </si>
  <si>
    <t>85～89</t>
  </si>
  <si>
    <t>20～24</t>
  </si>
  <si>
    <t>55～59</t>
  </si>
  <si>
    <t>90～94</t>
  </si>
  <si>
    <t>25～29</t>
  </si>
  <si>
    <t>60～64</t>
  </si>
  <si>
    <t>95～99</t>
  </si>
  <si>
    <t>30～34</t>
  </si>
  <si>
    <t>65～69</t>
  </si>
  <si>
    <t>100以上</t>
    <rPh sb="3" eb="5">
      <t>イジョウ</t>
    </rPh>
    <phoneticPr fontId="3"/>
  </si>
  <si>
    <t>年齢不詳</t>
    <rPh sb="0" eb="2">
      <t>ネンレイフ</t>
    </rPh>
    <rPh sb="2" eb="4">
      <t>フショウ</t>
    </rPh>
    <phoneticPr fontId="3"/>
  </si>
  <si>
    <t>２３．年齢（５歳階級）・配偶関係・男女別１５歳以上人口</t>
    <rPh sb="3" eb="5">
      <t>ネンレイサ</t>
    </rPh>
    <rPh sb="7" eb="8">
      <t>サイカ</t>
    </rPh>
    <rPh sb="8" eb="10">
      <t>カイキュウハ</t>
    </rPh>
    <rPh sb="12" eb="14">
      <t>ハイグウカ</t>
    </rPh>
    <rPh sb="14" eb="16">
      <t>カンケイダ</t>
    </rPh>
    <rPh sb="17" eb="19">
      <t>ダンジョベ</t>
    </rPh>
    <rPh sb="19" eb="20">
      <t>ベツサ</t>
    </rPh>
    <rPh sb="22" eb="23">
      <t>サイイ</t>
    </rPh>
    <rPh sb="23" eb="25">
      <t>イジョウジ</t>
    </rPh>
    <rPh sb="25" eb="27">
      <t>ジンコウ</t>
    </rPh>
    <phoneticPr fontId="3"/>
  </si>
  <si>
    <t>１５才以上人口</t>
    <rPh sb="2" eb="3">
      <t>サイイ</t>
    </rPh>
    <rPh sb="3" eb="5">
      <t>イジョウジ</t>
    </rPh>
    <rPh sb="5" eb="7">
      <t>ジンコウ</t>
    </rPh>
    <phoneticPr fontId="3"/>
  </si>
  <si>
    <t>未婚</t>
    <rPh sb="0" eb="1">
      <t>ミコン</t>
    </rPh>
    <phoneticPr fontId="3"/>
  </si>
  <si>
    <t>有配偶</t>
    <rPh sb="0" eb="1">
      <t>ユウハ</t>
    </rPh>
    <rPh sb="1" eb="3">
      <t>ハイグウ</t>
    </rPh>
    <phoneticPr fontId="3"/>
  </si>
  <si>
    <t>死別</t>
    <rPh sb="0" eb="1">
      <t>シベツ</t>
    </rPh>
    <phoneticPr fontId="3"/>
  </si>
  <si>
    <t>離別</t>
    <rPh sb="0" eb="1">
      <t>リベツ</t>
    </rPh>
    <phoneticPr fontId="3"/>
  </si>
  <si>
    <t>不詳</t>
    <rPh sb="0" eb="1">
      <t>フショウ</t>
    </rPh>
    <phoneticPr fontId="3"/>
  </si>
  <si>
    <t>（歳）</t>
    <rPh sb="1" eb="2">
      <t>サイ</t>
    </rPh>
    <phoneticPr fontId="3"/>
  </si>
  <si>
    <t>85以上</t>
    <rPh sb="2" eb="4">
      <t>イジョウ</t>
    </rPh>
    <phoneticPr fontId="3"/>
  </si>
  <si>
    <t>２４．１５歳以上人口の労働力状態</t>
    <rPh sb="5" eb="6">
      <t>サイイ</t>
    </rPh>
    <rPh sb="6" eb="8">
      <t>イジョウジ</t>
    </rPh>
    <rPh sb="8" eb="10">
      <t>ジンコウロ</t>
    </rPh>
    <rPh sb="11" eb="14">
      <t>ロウドウリョクジ</t>
    </rPh>
    <rPh sb="14" eb="16">
      <t>ジョウタイ</t>
    </rPh>
    <phoneticPr fontId="3"/>
  </si>
  <si>
    <t>（単位：人）（各年10月1日）</t>
    <rPh sb="1" eb="3">
      <t>タンイ</t>
    </rPh>
    <rPh sb="4" eb="5">
      <t>ニン</t>
    </rPh>
    <rPh sb="7" eb="9">
      <t>カクネンガ</t>
    </rPh>
    <rPh sb="11" eb="12">
      <t>ガツニ</t>
    </rPh>
    <rPh sb="13" eb="14">
      <t>ニチ</t>
    </rPh>
    <phoneticPr fontId="3"/>
  </si>
  <si>
    <t>労働力人口</t>
    <rPh sb="0" eb="3">
      <t>ロウドウリョクジ</t>
    </rPh>
    <rPh sb="3" eb="5">
      <t>ジンコウ</t>
    </rPh>
    <phoneticPr fontId="3"/>
  </si>
  <si>
    <t>非労働力</t>
    <rPh sb="0" eb="1">
      <t>ヒロ</t>
    </rPh>
    <rPh sb="1" eb="4">
      <t>ロウドウリョク</t>
    </rPh>
    <phoneticPr fontId="3"/>
  </si>
  <si>
    <t>労働力状態</t>
    <rPh sb="0" eb="2">
      <t>ロウドウチ</t>
    </rPh>
    <rPh sb="2" eb="3">
      <t>チカラジ</t>
    </rPh>
    <rPh sb="3" eb="5">
      <t>ジョウタイ</t>
    </rPh>
    <phoneticPr fontId="3"/>
  </si>
  <si>
    <t>男女別</t>
    <rPh sb="0" eb="2">
      <t>ダンジョベ</t>
    </rPh>
    <rPh sb="2" eb="3">
      <t>ベツ</t>
    </rPh>
    <phoneticPr fontId="3"/>
  </si>
  <si>
    <t>就業者</t>
    <rPh sb="0" eb="2">
      <t>シュウギョウシャ</t>
    </rPh>
    <phoneticPr fontId="3"/>
  </si>
  <si>
    <t>失業者</t>
    <rPh sb="0" eb="2">
      <t>シツギョウシャ</t>
    </rPh>
    <phoneticPr fontId="3"/>
  </si>
  <si>
    <t>人　　口</t>
    <rPh sb="0" eb="1">
      <t>ヒトク</t>
    </rPh>
    <rPh sb="3" eb="4">
      <t>クチ</t>
    </rPh>
    <phoneticPr fontId="3"/>
  </si>
  <si>
    <t>不　　詳</t>
    <rPh sb="0" eb="1">
      <t>フシ</t>
    </rPh>
    <rPh sb="3" eb="4">
      <t>ショウ</t>
    </rPh>
    <phoneticPr fontId="3"/>
  </si>
  <si>
    <t>※15歳以上人口には、労働力状態不詳を含む。</t>
    <rPh sb="3" eb="6">
      <t>サイイジョウジ</t>
    </rPh>
    <rPh sb="6" eb="8">
      <t>ジンコウロ</t>
    </rPh>
    <rPh sb="11" eb="14">
      <t>ロウドウリョクジ</t>
    </rPh>
    <rPh sb="14" eb="16">
      <t>ジョウタイフ</t>
    </rPh>
    <rPh sb="16" eb="18">
      <t>フショウフ</t>
    </rPh>
    <rPh sb="19" eb="20">
      <t>フク</t>
    </rPh>
    <phoneticPr fontId="3"/>
  </si>
  <si>
    <t>２５．産業大分類・年齢・男女別１５歳以上就業者数</t>
    <rPh sb="3" eb="5">
      <t>サンギョウダ</t>
    </rPh>
    <rPh sb="5" eb="8">
      <t>ダイブンルイネ</t>
    </rPh>
    <rPh sb="9" eb="11">
      <t>ネンレイダ</t>
    </rPh>
    <rPh sb="12" eb="14">
      <t>ダンジョベ</t>
    </rPh>
    <rPh sb="14" eb="15">
      <t>ベツサ</t>
    </rPh>
    <rPh sb="17" eb="18">
      <t>サイイ</t>
    </rPh>
    <rPh sb="18" eb="20">
      <t>イジョウシ</t>
    </rPh>
    <rPh sb="20" eb="23">
      <t>シュウギョウシャス</t>
    </rPh>
    <rPh sb="23" eb="24">
      <t>スウ</t>
    </rPh>
    <phoneticPr fontId="3"/>
  </si>
  <si>
    <t>産業・男女別</t>
    <rPh sb="0" eb="2">
      <t>サンギョウダ</t>
    </rPh>
    <rPh sb="3" eb="5">
      <t>ダンジョベ</t>
    </rPh>
    <rPh sb="5" eb="6">
      <t>ベツ</t>
    </rPh>
    <phoneticPr fontId="3"/>
  </si>
  <si>
    <t>総数</t>
    <rPh sb="0" eb="1">
      <t>フサカ</t>
    </rPh>
    <rPh sb="1" eb="2">
      <t>カズ</t>
    </rPh>
    <phoneticPr fontId="8"/>
  </si>
  <si>
    <t>15～
19歳</t>
  </si>
  <si>
    <t>20～
24</t>
  </si>
  <si>
    <t>25～
29</t>
  </si>
  <si>
    <t>30～
34</t>
  </si>
  <si>
    <t>35～
39</t>
  </si>
  <si>
    <t>40～
44</t>
  </si>
  <si>
    <t>45～
49</t>
  </si>
  <si>
    <t>50～
54</t>
  </si>
  <si>
    <t>55～
59</t>
  </si>
  <si>
    <t>60～
64</t>
  </si>
  <si>
    <t>65 歳 
以 上</t>
  </si>
  <si>
    <t>総数</t>
  </si>
  <si>
    <t>Ａ 農業，林業</t>
  </si>
  <si>
    <t>うち農業</t>
  </si>
  <si>
    <t>Ｂ 漁業</t>
  </si>
  <si>
    <t>Ｃ 鉱業，採石業，砂利採取業</t>
  </si>
  <si>
    <t>Ｄ 建設業</t>
  </si>
  <si>
    <t>Ｅ 製造業</t>
  </si>
  <si>
    <t>Ｆ 電気・ガス・熱供給・水道業</t>
  </si>
  <si>
    <t>Ｇ 情報通信業</t>
  </si>
  <si>
    <t>Ｈ 運輸業，郵便業</t>
  </si>
  <si>
    <t>Ｉ 卸売業，小売業</t>
  </si>
  <si>
    <t>Ｊ 金融業，保険業</t>
  </si>
  <si>
    <t>Ｋ 不動産業，物品賃貸業</t>
  </si>
  <si>
    <t>Ｌ 学術研究，専門・技術サービス業</t>
  </si>
  <si>
    <t>Ｍ 宿泊業，飲食サービス業</t>
  </si>
  <si>
    <t>Ｎ 生活関連サービス業，娯楽業</t>
  </si>
  <si>
    <t>Ｏ 教育，学習支援業</t>
  </si>
  <si>
    <t>Ｐ 医療，福祉</t>
  </si>
  <si>
    <t>Ｑ 複合サービス事業</t>
  </si>
  <si>
    <t>Ｒ サービス業（他に分類されないもの）</t>
  </si>
  <si>
    <t>Ｓ 公務（他に分類されるものを除く）</t>
  </si>
  <si>
    <t>Ｔ 分類不能の産業</t>
  </si>
  <si>
    <t>－男－  総数</t>
  </si>
  <si>
    <t>-女-  総数</t>
  </si>
  <si>
    <t>２６．産業大分類・男女別１５歳以上就業者数の推移</t>
    <rPh sb="3" eb="5">
      <t>サンギョウダ</t>
    </rPh>
    <rPh sb="5" eb="8">
      <t>ダイブンルイダ</t>
    </rPh>
    <rPh sb="9" eb="11">
      <t>ダンジョベ</t>
    </rPh>
    <rPh sb="11" eb="12">
      <t>ベツサ</t>
    </rPh>
    <rPh sb="14" eb="15">
      <t>サイイ</t>
    </rPh>
    <rPh sb="15" eb="17">
      <t>イジョウシ</t>
    </rPh>
    <rPh sb="17" eb="20">
      <t>シュウギョウシャス</t>
    </rPh>
    <rPh sb="20" eb="21">
      <t>スウス</t>
    </rPh>
    <rPh sb="22" eb="24">
      <t>スイイ</t>
    </rPh>
    <phoneticPr fontId="3"/>
  </si>
  <si>
    <t>（単位：人）（各年10月1日）</t>
    <rPh sb="7" eb="9">
      <t>カクネンガ</t>
    </rPh>
    <rPh sb="11" eb="12">
      <t>ガツニ</t>
    </rPh>
    <rPh sb="13" eb="14">
      <t>ニチ</t>
    </rPh>
    <phoneticPr fontId="3"/>
  </si>
  <si>
    <t>産業別</t>
    <rPh sb="0" eb="2">
      <t>サンギョウベ</t>
    </rPh>
    <rPh sb="2" eb="3">
      <t>ベツ</t>
    </rPh>
    <phoneticPr fontId="3"/>
  </si>
  <si>
    <t>平成12年</t>
    <rPh sb="0" eb="2">
      <t>ヘイセイネ</t>
    </rPh>
    <rPh sb="4" eb="5">
      <t>ネン</t>
    </rPh>
    <phoneticPr fontId="8"/>
  </si>
  <si>
    <t>平成17年</t>
    <rPh sb="0" eb="2">
      <t>ヘイセイネ</t>
    </rPh>
    <rPh sb="4" eb="5">
      <t>ネン</t>
    </rPh>
    <phoneticPr fontId="8"/>
  </si>
  <si>
    <t>平成22年</t>
    <rPh sb="0" eb="2">
      <t>ヘイセイネ</t>
    </rPh>
    <rPh sb="4" eb="5">
      <t>ネン</t>
    </rPh>
    <phoneticPr fontId="8"/>
  </si>
  <si>
    <t>平成27年</t>
    <rPh sb="0" eb="2">
      <t>ヘイセイネ</t>
    </rPh>
    <rPh sb="4" eb="5">
      <t>ネン</t>
    </rPh>
    <phoneticPr fontId="8"/>
  </si>
  <si>
    <t>令和2年</t>
    <rPh sb="0" eb="2">
      <t>レイワネ</t>
    </rPh>
    <rPh sb="3" eb="4">
      <t>ネン</t>
    </rPh>
    <phoneticPr fontId="8"/>
  </si>
  <si>
    <t/>
  </si>
  <si>
    <t>総　　　数</t>
  </si>
  <si>
    <t>Ａ</t>
  </si>
  <si>
    <t>農　　　業</t>
    <rPh sb="0" eb="1">
      <t>ノウギ</t>
    </rPh>
    <rPh sb="4" eb="5">
      <t>ギョウ</t>
    </rPh>
    <phoneticPr fontId="8"/>
  </si>
  <si>
    <t>農　　　業</t>
  </si>
  <si>
    <t>農業，林業</t>
    <rPh sb="3" eb="4">
      <t>ハヤシギ</t>
    </rPh>
    <rPh sb="4" eb="5">
      <t>ギョウ</t>
    </rPh>
    <phoneticPr fontId="3"/>
  </si>
  <si>
    <t>Ｂ</t>
  </si>
  <si>
    <t>林　　　業</t>
    <rPh sb="0" eb="1">
      <t>ハヤシギ</t>
    </rPh>
    <rPh sb="4" eb="5">
      <t>ギョウ</t>
    </rPh>
    <phoneticPr fontId="8"/>
  </si>
  <si>
    <t>林　　　業</t>
  </si>
  <si>
    <t>漁　　　業</t>
  </si>
  <si>
    <t>Ｃ</t>
  </si>
  <si>
    <t>漁　　　業</t>
    <rPh sb="0" eb="1">
      <t>リョウギ</t>
    </rPh>
    <rPh sb="4" eb="5">
      <t>ギョウ</t>
    </rPh>
    <phoneticPr fontId="8"/>
  </si>
  <si>
    <t>第一次産業計（Ａ～Ｂ）</t>
    <rPh sb="0" eb="1">
      <t>ダイイ</t>
    </rPh>
    <rPh sb="1" eb="3">
      <t>イチジサ</t>
    </rPh>
    <rPh sb="3" eb="5">
      <t>サンギョウケ</t>
    </rPh>
    <rPh sb="5" eb="6">
      <t>ケイ</t>
    </rPh>
    <phoneticPr fontId="3"/>
  </si>
  <si>
    <t>第一次産業計（Ａ～Ｃ）</t>
    <rPh sb="0" eb="1">
      <t>ダイイ</t>
    </rPh>
    <rPh sb="1" eb="3">
      <t>イチジサ</t>
    </rPh>
    <rPh sb="3" eb="5">
      <t>サンギョウケ</t>
    </rPh>
    <rPh sb="5" eb="6">
      <t>ケイ</t>
    </rPh>
    <phoneticPr fontId="3"/>
  </si>
  <si>
    <t>鉱業，採石・砂利採取業</t>
  </si>
  <si>
    <t>Ｄ</t>
  </si>
  <si>
    <t>鉱　　　業</t>
    <rPh sb="0" eb="1">
      <t>コウギ</t>
    </rPh>
    <rPh sb="4" eb="5">
      <t>ギョウ</t>
    </rPh>
    <phoneticPr fontId="8"/>
  </si>
  <si>
    <t>建　設　業</t>
  </si>
  <si>
    <t>Ｅ</t>
  </si>
  <si>
    <t>建　設　業</t>
    <rPh sb="0" eb="1">
      <t>ケンセ</t>
    </rPh>
    <rPh sb="2" eb="3">
      <t>セツギ</t>
    </rPh>
    <rPh sb="4" eb="5">
      <t>ギョウ</t>
    </rPh>
    <phoneticPr fontId="8"/>
  </si>
  <si>
    <t>製　造　業</t>
  </si>
  <si>
    <t>Ｆ</t>
  </si>
  <si>
    <t>製　造　業</t>
    <rPh sb="0" eb="1">
      <t>セイヅ</t>
    </rPh>
    <rPh sb="2" eb="3">
      <t>ヅクリギ</t>
    </rPh>
    <rPh sb="4" eb="5">
      <t>ギョウ</t>
    </rPh>
    <phoneticPr fontId="8"/>
  </si>
  <si>
    <t>第二次産業計（Ｃ～Ｅ）</t>
    <rPh sb="0" eb="1">
      <t>ダイニ</t>
    </rPh>
    <rPh sb="1" eb="3">
      <t>ニジサ</t>
    </rPh>
    <rPh sb="3" eb="5">
      <t>サンギョウケ</t>
    </rPh>
    <rPh sb="5" eb="6">
      <t>ケイ</t>
    </rPh>
    <phoneticPr fontId="3"/>
  </si>
  <si>
    <t>第二次産業計（Ｄ～Ｆ）</t>
    <rPh sb="0" eb="1">
      <t>ダイニ</t>
    </rPh>
    <rPh sb="1" eb="3">
      <t>ニジサ</t>
    </rPh>
    <rPh sb="3" eb="5">
      <t>サンギョウケ</t>
    </rPh>
    <rPh sb="5" eb="6">
      <t>ケイ</t>
    </rPh>
    <phoneticPr fontId="3"/>
  </si>
  <si>
    <t>電気ガス熱供給水道業</t>
  </si>
  <si>
    <t>Ｇ</t>
  </si>
  <si>
    <t>電気ガス熱供給水道業</t>
    <rPh sb="0" eb="1">
      <t>デンキ</t>
    </rPh>
    <rPh sb="1" eb="2">
      <t>キネ</t>
    </rPh>
    <rPh sb="4" eb="5">
      <t>ネツキ</t>
    </rPh>
    <rPh sb="5" eb="7">
      <t>キョウキュウミ</t>
    </rPh>
    <rPh sb="7" eb="8">
      <t>ミズミ</t>
    </rPh>
    <rPh sb="8" eb="9">
      <t>ミチギ</t>
    </rPh>
    <rPh sb="9" eb="10">
      <t>ギョウ</t>
    </rPh>
    <phoneticPr fontId="8"/>
  </si>
  <si>
    <t>情報通信業</t>
  </si>
  <si>
    <t>Ｈ</t>
  </si>
  <si>
    <t>運輸・通信業</t>
    <rPh sb="0" eb="2">
      <t>ウンユツ</t>
    </rPh>
    <rPh sb="3" eb="6">
      <t>ツウシンギョウ</t>
    </rPh>
    <phoneticPr fontId="3"/>
  </si>
  <si>
    <t>情報通信業</t>
    <rPh sb="0" eb="2">
      <t>ジョウホウツ</t>
    </rPh>
    <rPh sb="2" eb="5">
      <t>ツウシンギョウ</t>
    </rPh>
    <phoneticPr fontId="3"/>
  </si>
  <si>
    <t>運輸・郵便業</t>
  </si>
  <si>
    <t>Ｉ</t>
  </si>
  <si>
    <t xml:space="preserve"> 卸売・小売業・飲食店</t>
    <rPh sb="8" eb="10">
      <t>インショクテ</t>
    </rPh>
    <rPh sb="10" eb="11">
      <t>テン</t>
    </rPh>
    <phoneticPr fontId="8"/>
  </si>
  <si>
    <t>運　輸　業</t>
  </si>
  <si>
    <t>卸売・小売業</t>
  </si>
  <si>
    <t>Ｊ</t>
  </si>
  <si>
    <t>金融・保険業</t>
    <rPh sb="0" eb="1">
      <t>キント</t>
    </rPh>
    <rPh sb="1" eb="2">
      <t>トオルホ</t>
    </rPh>
    <rPh sb="3" eb="4">
      <t>ホケ</t>
    </rPh>
    <rPh sb="4" eb="5">
      <t>ケンギ</t>
    </rPh>
    <rPh sb="5" eb="6">
      <t>ギョウ</t>
    </rPh>
    <phoneticPr fontId="8"/>
  </si>
  <si>
    <t>金融・保険業</t>
  </si>
  <si>
    <t>Ｋ</t>
  </si>
  <si>
    <t>不動産業</t>
    <rPh sb="0" eb="3">
      <t>フドウサンギ</t>
    </rPh>
    <rPh sb="3" eb="4">
      <t>ギョウ</t>
    </rPh>
    <phoneticPr fontId="8"/>
  </si>
  <si>
    <t>不動産・物品賃貸業</t>
  </si>
  <si>
    <t>Ｌ</t>
  </si>
  <si>
    <t>サービス業</t>
    <rPh sb="4" eb="5">
      <t>ギョウ</t>
    </rPh>
    <phoneticPr fontId="3"/>
  </si>
  <si>
    <t>学術研究，専門・技術サービス業</t>
  </si>
  <si>
    <t>Ｍ</t>
  </si>
  <si>
    <t>公務</t>
    <rPh sb="0" eb="1">
      <t>コウム</t>
    </rPh>
    <phoneticPr fontId="8"/>
  </si>
  <si>
    <t>飲食店，宿泊業</t>
  </si>
  <si>
    <t>宿泊・飲食サービス業</t>
  </si>
  <si>
    <t>第三次産業計（Ｇ～Ｍ）</t>
    <rPh sb="0" eb="1">
      <t>ダイサ</t>
    </rPh>
    <rPh sb="3" eb="5">
      <t>サンギョウケ</t>
    </rPh>
    <rPh sb="5" eb="6">
      <t>ケイ</t>
    </rPh>
    <phoneticPr fontId="3"/>
  </si>
  <si>
    <t>Ｎ</t>
  </si>
  <si>
    <t>医療・福祉</t>
  </si>
  <si>
    <t>生活関連サービス・娯楽業</t>
  </si>
  <si>
    <t>分類不能の産業</t>
    <rPh sb="0" eb="2">
      <t>ブンルイフ</t>
    </rPh>
    <rPh sb="2" eb="4">
      <t>フノウサ</t>
    </rPh>
    <rPh sb="5" eb="7">
      <t>サンギョウ</t>
    </rPh>
    <phoneticPr fontId="3"/>
  </si>
  <si>
    <t>Ｏ</t>
  </si>
  <si>
    <t xml:space="preserve"> 教育・学習支援業</t>
  </si>
  <si>
    <t>教育・学習支援業</t>
  </si>
  <si>
    <t>Ｐ</t>
  </si>
  <si>
    <t>複合サービス事業</t>
  </si>
  <si>
    <t>Ｑ</t>
  </si>
  <si>
    <t>サービス業（他に分類されないもの）</t>
  </si>
  <si>
    <t>Ｒ</t>
  </si>
  <si>
    <t>公 務(他に分類されないもの)</t>
    <rPh sb="0" eb="1">
      <t>オオヤケツ</t>
    </rPh>
    <rPh sb="2" eb="3">
      <t>ツトムホ</t>
    </rPh>
    <rPh sb="4" eb="5">
      <t>ホカブ</t>
    </rPh>
    <rPh sb="6" eb="8">
      <t>ブンルイ</t>
    </rPh>
    <phoneticPr fontId="8"/>
  </si>
  <si>
    <t>第三次産業計（Ｇ～Ｒ）</t>
    <rPh sb="0" eb="1">
      <t>ダイサ</t>
    </rPh>
    <rPh sb="3" eb="5">
      <t>サンギョウケ</t>
    </rPh>
    <rPh sb="5" eb="6">
      <t>ケイ</t>
    </rPh>
    <phoneticPr fontId="3"/>
  </si>
  <si>
    <t>Ｓ</t>
  </si>
  <si>
    <t>公務（他に分類されるものを除く）</t>
    <rPh sb="13" eb="14">
      <t>ノゾ</t>
    </rPh>
    <phoneticPr fontId="3"/>
  </si>
  <si>
    <t>分類不能の産業</t>
    <rPh sb="0" eb="2">
      <t>ブンルイフ</t>
    </rPh>
    <rPh sb="2" eb="4">
      <t>フノウサ</t>
    </rPh>
    <rPh sb="5" eb="7">
      <t>サンギョウ</t>
    </rPh>
    <phoneticPr fontId="8"/>
  </si>
  <si>
    <t>Ｔ</t>
  </si>
  <si>
    <t>公務（他に分類されないもの）</t>
  </si>
  <si>
    <t>第三次産業計（Ｆ～Ｓ）</t>
    <rPh sb="0" eb="1">
      <t>ダイサ</t>
    </rPh>
    <rPh sb="3" eb="5">
      <t>サンギョウケ</t>
    </rPh>
    <rPh sb="5" eb="6">
      <t>ケイ</t>
    </rPh>
    <phoneticPr fontId="3"/>
  </si>
  <si>
    <t>第三次産業計（Ｇ～Ｔ）</t>
    <rPh sb="0" eb="1">
      <t>ダイサ</t>
    </rPh>
    <rPh sb="3" eb="5">
      <t>サンギョウケ</t>
    </rPh>
    <rPh sb="5" eb="6">
      <t>ケイ</t>
    </rPh>
    <phoneticPr fontId="3"/>
  </si>
  <si>
    <t>分類不能の産業</t>
  </si>
  <si>
    <t>Ｕ</t>
  </si>
  <si>
    <t>２７．職業・男女別１５歳以上就業者数の推移</t>
    <rPh sb="3" eb="5">
      <t>ショクギョウダ</t>
    </rPh>
    <rPh sb="6" eb="8">
      <t>ダンジョベ</t>
    </rPh>
    <rPh sb="8" eb="9">
      <t>ベツサ</t>
    </rPh>
    <rPh sb="11" eb="12">
      <t>サイイ</t>
    </rPh>
    <rPh sb="12" eb="14">
      <t>イジョウシ</t>
    </rPh>
    <rPh sb="14" eb="17">
      <t>シュウギョウシャス</t>
    </rPh>
    <rPh sb="17" eb="18">
      <t>スウス</t>
    </rPh>
    <rPh sb="19" eb="21">
      <t>スイイ</t>
    </rPh>
    <phoneticPr fontId="3"/>
  </si>
  <si>
    <t>（単位：人）（各年10月1日）</t>
    <rPh sb="7" eb="8">
      <t>カクネ</t>
    </rPh>
    <rPh sb="8" eb="9">
      <t>ネンガ</t>
    </rPh>
    <rPh sb="11" eb="12">
      <t>ガツニ</t>
    </rPh>
    <rPh sb="13" eb="14">
      <t>ニチ</t>
    </rPh>
    <phoneticPr fontId="3"/>
  </si>
  <si>
    <t>職業別</t>
    <rPh sb="0" eb="2">
      <t>ショクギョウベ</t>
    </rPh>
    <rPh sb="2" eb="3">
      <t>ベツ</t>
    </rPh>
    <phoneticPr fontId="3"/>
  </si>
  <si>
    <t>専門的・技術的職業従事者</t>
  </si>
  <si>
    <t>管理的職業従事者</t>
  </si>
  <si>
    <t>事務従事者</t>
  </si>
  <si>
    <t>販売従事者</t>
  </si>
  <si>
    <t>サービス職業従事者</t>
  </si>
  <si>
    <t>保安職業従事者</t>
  </si>
  <si>
    <t>農林漁業作業者</t>
  </si>
  <si>
    <t>農林漁業従事者</t>
  </si>
  <si>
    <t>運輸・通信従事者</t>
  </si>
  <si>
    <t>生産工程従事者</t>
  </si>
  <si>
    <t>生産工程・労務作業者</t>
  </si>
  <si>
    <t>輸送・機械運転従事者</t>
  </si>
  <si>
    <t>分類不能の職業</t>
  </si>
  <si>
    <t>建設・採掘従事者</t>
  </si>
  <si>
    <t>運搬・清掃・包装等従事者</t>
  </si>
  <si>
    <t>２８．町丁別世帯数・人口</t>
    <rPh sb="3" eb="6">
      <t>チョウチョウベツベ</t>
    </rPh>
    <rPh sb="5" eb="6">
      <t>ベツセ</t>
    </rPh>
    <rPh sb="6" eb="9">
      <t>セタイスウジ</t>
    </rPh>
    <rPh sb="10" eb="12">
      <t>ジンコウ</t>
    </rPh>
    <phoneticPr fontId="3"/>
  </si>
  <si>
    <t>（各年10月1日）</t>
    <rPh sb="1" eb="2">
      <t>カクネ</t>
    </rPh>
    <rPh sb="2" eb="3">
      <t>ネンガ</t>
    </rPh>
    <rPh sb="5" eb="6">
      <t>ガツニ</t>
    </rPh>
    <rPh sb="7" eb="8">
      <t>ニチ</t>
    </rPh>
    <phoneticPr fontId="3"/>
  </si>
  <si>
    <t>区　　　　　分</t>
    <rPh sb="0" eb="1">
      <t>クブ</t>
    </rPh>
    <rPh sb="6" eb="7">
      <t>ブン</t>
    </rPh>
    <phoneticPr fontId="3"/>
  </si>
  <si>
    <t>世帯数（世帯）</t>
    <rPh sb="0" eb="2">
      <t>セタイスウ</t>
    </rPh>
    <rPh sb="4" eb="6">
      <t>セタイ</t>
    </rPh>
    <phoneticPr fontId="3"/>
  </si>
  <si>
    <t>人口（人）</t>
    <rPh sb="0" eb="1">
      <t>ジンコウ</t>
    </rPh>
    <rPh sb="3" eb="4">
      <t>ジン</t>
    </rPh>
    <phoneticPr fontId="3"/>
  </si>
  <si>
    <t>増　減</t>
    <rPh sb="0" eb="1">
      <t>ゾウゲ</t>
    </rPh>
    <rPh sb="2" eb="3">
      <t>ゲン</t>
    </rPh>
    <phoneticPr fontId="3"/>
  </si>
  <si>
    <t>総　　　　　数</t>
    <rPh sb="0" eb="1">
      <t>ソウス</t>
    </rPh>
    <rPh sb="6" eb="7">
      <t>スウ</t>
    </rPh>
    <phoneticPr fontId="3"/>
  </si>
  <si>
    <t>上 諏 訪 地 区</t>
    <rPh sb="0" eb="1">
      <t>ウエハ</t>
    </rPh>
    <rPh sb="2" eb="3">
      <t>ハカルホ</t>
    </rPh>
    <rPh sb="4" eb="5">
      <t>ホウチ</t>
    </rPh>
    <rPh sb="6" eb="7">
      <t>チク</t>
    </rPh>
    <rPh sb="8" eb="9">
      <t>ク</t>
    </rPh>
    <phoneticPr fontId="3"/>
  </si>
  <si>
    <t>大　　和　　１</t>
  </si>
  <si>
    <t>大　　和　　２</t>
  </si>
  <si>
    <t>大　　和　　３</t>
  </si>
  <si>
    <t>大　　和　　５</t>
  </si>
  <si>
    <t>中　　　　　村</t>
  </si>
  <si>
    <t>湯　の　脇　１</t>
  </si>
  <si>
    <t>湯　の　脇　２</t>
  </si>
  <si>
    <t>湯　の　脇　３</t>
  </si>
  <si>
    <t>中　　浜　　町</t>
  </si>
  <si>
    <t>富　　浜　　町</t>
  </si>
  <si>
    <t>浜　　町　　１</t>
  </si>
  <si>
    <t>浜　　町　　２</t>
  </si>
  <si>
    <t>片　      　羽</t>
  </si>
  <si>
    <t>本　　町　　１</t>
  </si>
  <si>
    <t>本　　町　　２</t>
  </si>
  <si>
    <t>中　　　　　町</t>
  </si>
  <si>
    <t>上　　　　　町</t>
  </si>
  <si>
    <t>桑　　原　　町</t>
  </si>
  <si>
    <t>和　　泉　　町</t>
  </si>
  <si>
    <t>柳　　　　　町</t>
  </si>
  <si>
    <t>北　　沢</t>
    <phoneticPr fontId="3"/>
  </si>
  <si>
    <t>北　　沢　　１</t>
  </si>
  <si>
    <t>-</t>
    <phoneticPr fontId="3"/>
  </si>
  <si>
    <t>北　　沢　　２</t>
  </si>
  <si>
    <t>双　葉　ケ　丘</t>
  </si>
  <si>
    <t>尾　　玉　　町</t>
    <rPh sb="6" eb="7">
      <t>マチ</t>
    </rPh>
    <phoneticPr fontId="3"/>
  </si>
  <si>
    <t>金　　　　　山</t>
  </si>
  <si>
    <t>角　間　新　田</t>
  </si>
  <si>
    <t>く る み 団 地</t>
  </si>
  <si>
    <t>南　　沢　　町</t>
  </si>
  <si>
    <t>榊　　　　　町</t>
    <rPh sb="6" eb="7">
      <t>マチ</t>
    </rPh>
    <phoneticPr fontId="3"/>
  </si>
  <si>
    <t>角　　間　　町</t>
  </si>
  <si>
    <t>清　水　町　１</t>
  </si>
  <si>
    <t>清　水　町　２</t>
  </si>
  <si>
    <t>清　水　町　３</t>
  </si>
  <si>
    <t>清　水　町　４</t>
  </si>
  <si>
    <t>赤　羽　根　町</t>
  </si>
  <si>
    <t>伝　　柳　　町</t>
  </si>
  <si>
    <t>湯 小 路１の１</t>
  </si>
  <si>
    <t>湯 小 路１の２</t>
  </si>
  <si>
    <t>湯　小　路　２</t>
  </si>
  <si>
    <t>新　　小　　路</t>
  </si>
  <si>
    <t>田　　　　　宿</t>
  </si>
  <si>
    <t>北　小　路　１</t>
  </si>
  <si>
    <t>北　小　路　２</t>
  </si>
  <si>
    <t>弁　天　町　１</t>
  </si>
  <si>
    <t>弁　天　町　２</t>
  </si>
  <si>
    <t>弁　天　町　３</t>
  </si>
  <si>
    <t>城　　南　　１</t>
  </si>
  <si>
    <t>み　　ど　　り</t>
  </si>
  <si>
    <t>高　　島　　町</t>
  </si>
  <si>
    <t>末　広　町　１</t>
  </si>
  <si>
    <t>末　広　町　２</t>
  </si>
  <si>
    <t>大　手　町　１</t>
  </si>
  <si>
    <t>大　手　町　２</t>
  </si>
  <si>
    <t>大　手　町　３</t>
  </si>
  <si>
    <t>西　大　手　町</t>
  </si>
  <si>
    <t>湖　　柳　　町</t>
  </si>
  <si>
    <t>衣　　の　　渡</t>
  </si>
  <si>
    <t>島　　崎　　１</t>
  </si>
  <si>
    <t>島　　崎　　２</t>
  </si>
  <si>
    <t>渋　　　　　崎</t>
  </si>
  <si>
    <t>杉　　菜　　池</t>
  </si>
  <si>
    <t>茶　　臼　　山</t>
  </si>
  <si>
    <t>桜　　ケ　　丘</t>
  </si>
  <si>
    <t>立　　石　　町</t>
  </si>
  <si>
    <t>強　　清　　水</t>
    <rPh sb="0" eb="1">
      <t>キョウキ</t>
    </rPh>
    <rPh sb="3" eb="4">
      <t>キヨシミ</t>
    </rPh>
    <rPh sb="6" eb="7">
      <t>ミズ</t>
    </rPh>
    <phoneticPr fontId="3"/>
  </si>
  <si>
    <t>緑　　ケ　　丘</t>
  </si>
  <si>
    <t>豊　田　地　区</t>
    <rPh sb="0" eb="1">
      <t>ユタカタ</t>
    </rPh>
    <rPh sb="2" eb="3">
      <t>タチ</t>
    </rPh>
    <rPh sb="4" eb="5">
      <t>チク</t>
    </rPh>
    <rPh sb="6" eb="7">
      <t>ク</t>
    </rPh>
    <phoneticPr fontId="3"/>
  </si>
  <si>
    <t>文　　　　　出</t>
  </si>
  <si>
    <t>小　　　　　川</t>
  </si>
  <si>
    <t>有　　　　　賀</t>
  </si>
  <si>
    <t>上　　　　　野</t>
  </si>
  <si>
    <t>覗　　　　　石</t>
  </si>
  <si>
    <t>四　賀　地　区</t>
    <rPh sb="0" eb="1">
      <t>ヨガ</t>
    </rPh>
    <rPh sb="2" eb="3">
      <t>ガチ</t>
    </rPh>
    <rPh sb="4" eb="5">
      <t>チク</t>
    </rPh>
    <rPh sb="6" eb="7">
      <t>ク</t>
    </rPh>
    <phoneticPr fontId="3"/>
  </si>
  <si>
    <t>武　　　　　津</t>
  </si>
  <si>
    <t>細　　久　　保</t>
  </si>
  <si>
    <t>普　　門　　寺</t>
  </si>
  <si>
    <t>桑　　　　　原</t>
  </si>
  <si>
    <t>神　　　　　戸</t>
  </si>
  <si>
    <t>神戸雇用促進住宅</t>
    <rPh sb="0" eb="2">
      <t>ゴウド</t>
    </rPh>
    <phoneticPr fontId="3"/>
  </si>
  <si>
    <t>飯　　　　　島</t>
  </si>
  <si>
    <t>赤　　　　　沼</t>
  </si>
  <si>
    <t>開　　拓　　地</t>
    <rPh sb="0" eb="1">
      <t>ヒラ</t>
    </rPh>
    <phoneticPr fontId="3"/>
  </si>
  <si>
    <t>郊　　　　　外</t>
    <rPh sb="0" eb="1">
      <t>コウ</t>
    </rPh>
    <phoneticPr fontId="3"/>
  </si>
  <si>
    <t>沖　　田　　町</t>
  </si>
  <si>
    <t>中　洲　地　区</t>
    <rPh sb="0" eb="1">
      <t>ナカシ</t>
    </rPh>
    <rPh sb="2" eb="3">
      <t>シュウチ</t>
    </rPh>
    <rPh sb="4" eb="5">
      <t>チク</t>
    </rPh>
    <rPh sb="6" eb="7">
      <t>ク</t>
    </rPh>
    <phoneticPr fontId="3"/>
  </si>
  <si>
    <t>神　　宮　　寺</t>
  </si>
  <si>
    <t>上　　金　　子</t>
  </si>
  <si>
    <t>中　　金　　子</t>
  </si>
  <si>
    <t>下　　金　　子</t>
  </si>
  <si>
    <t>福　　　　　島</t>
  </si>
  <si>
    <t>福　島　新　町</t>
  </si>
  <si>
    <t>北　　福　　島</t>
  </si>
  <si>
    <t>南　　　　　町</t>
  </si>
  <si>
    <t>湖　南　地　区</t>
    <rPh sb="0" eb="1">
      <t>コミ</t>
    </rPh>
    <rPh sb="2" eb="3">
      <t>ミナミチ</t>
    </rPh>
    <rPh sb="4" eb="5">
      <t>チク</t>
    </rPh>
    <rPh sb="6" eb="7">
      <t>ク</t>
    </rPh>
    <phoneticPr fontId="3"/>
  </si>
  <si>
    <t>田　　　　　辺</t>
  </si>
  <si>
    <t>大　　　　　熊</t>
  </si>
  <si>
    <t>南　真　志　野</t>
  </si>
  <si>
    <t>北　真　志　野</t>
  </si>
  <si>
    <t>後　　　　　山</t>
  </si>
  <si>
    <t>板　　　　　沢</t>
  </si>
  <si>
    <t>X</t>
  </si>
  <si>
    <t>青　　木　　沢</t>
    <rPh sb="0" eb="1">
      <t>アオ</t>
    </rPh>
    <phoneticPr fontId="3"/>
  </si>
  <si>
    <t>あ　　さ　　ひ</t>
  </si>
  <si>
    <t>２９．世帯の種類・世帯人員別世帯数・世帯人員</t>
    <rPh sb="3" eb="5">
      <t>セタイシ</t>
    </rPh>
    <rPh sb="6" eb="8">
      <t>シュルイセ</t>
    </rPh>
    <rPh sb="9" eb="11">
      <t>セタイジ</t>
    </rPh>
    <rPh sb="11" eb="13">
      <t>ジンインベ</t>
    </rPh>
    <rPh sb="13" eb="14">
      <t>ベツセ</t>
    </rPh>
    <rPh sb="14" eb="17">
      <t>セタイスウセ</t>
    </rPh>
    <rPh sb="18" eb="20">
      <t>セタイジ</t>
    </rPh>
    <rPh sb="20" eb="22">
      <t>ジンイン</t>
    </rPh>
    <phoneticPr fontId="3"/>
  </si>
  <si>
    <t>区分</t>
    <rPh sb="0" eb="1">
      <t>クブン</t>
    </rPh>
    <phoneticPr fontId="3"/>
  </si>
  <si>
    <t>世帯数総数</t>
    <rPh sb="0" eb="3">
      <t>セタイスウソ</t>
    </rPh>
    <rPh sb="3" eb="5">
      <t>ソウスウ</t>
    </rPh>
    <phoneticPr fontId="3"/>
  </si>
  <si>
    <t>人口総数</t>
    <rPh sb="0" eb="2">
      <t>ジンコウソ</t>
    </rPh>
    <rPh sb="2" eb="4">
      <t>ソウスウ</t>
    </rPh>
    <phoneticPr fontId="3"/>
  </si>
  <si>
    <t>一般世帯総数</t>
    <rPh sb="0" eb="2">
      <t>イッパンセ</t>
    </rPh>
    <rPh sb="2" eb="4">
      <t>セタイソ</t>
    </rPh>
    <rPh sb="4" eb="6">
      <t>ソウスウ</t>
    </rPh>
    <phoneticPr fontId="3"/>
  </si>
  <si>
    <t>１人世帯</t>
    <rPh sb="1" eb="2">
      <t>ニンセ</t>
    </rPh>
    <rPh sb="2" eb="4">
      <t>セタイ</t>
    </rPh>
    <phoneticPr fontId="3"/>
  </si>
  <si>
    <t>２人世帯</t>
    <rPh sb="1" eb="2">
      <t>ニンセ</t>
    </rPh>
    <rPh sb="2" eb="4">
      <t>セタイ</t>
    </rPh>
    <phoneticPr fontId="3"/>
  </si>
  <si>
    <t>３人世帯</t>
    <rPh sb="1" eb="2">
      <t>ニンセ</t>
    </rPh>
    <rPh sb="2" eb="4">
      <t>セタイ</t>
    </rPh>
    <phoneticPr fontId="3"/>
  </si>
  <si>
    <t>４人世帯</t>
    <rPh sb="1" eb="2">
      <t>ニンセ</t>
    </rPh>
    <rPh sb="2" eb="4">
      <t>セタイ</t>
    </rPh>
    <phoneticPr fontId="3"/>
  </si>
  <si>
    <t>５人世帯</t>
    <rPh sb="1" eb="2">
      <t>ニンセ</t>
    </rPh>
    <rPh sb="2" eb="4">
      <t>セタイ</t>
    </rPh>
    <phoneticPr fontId="3"/>
  </si>
  <si>
    <t>６人世帯</t>
    <rPh sb="1" eb="2">
      <t>ニンセ</t>
    </rPh>
    <rPh sb="2" eb="4">
      <t>セタイ</t>
    </rPh>
    <phoneticPr fontId="3"/>
  </si>
  <si>
    <t>７人世帯</t>
    <rPh sb="1" eb="2">
      <t>ニンセ</t>
    </rPh>
    <rPh sb="2" eb="4">
      <t>セタイ</t>
    </rPh>
    <phoneticPr fontId="3"/>
  </si>
  <si>
    <t>８人世帯</t>
    <rPh sb="1" eb="2">
      <t>ニンセ</t>
    </rPh>
    <rPh sb="2" eb="4">
      <t>セタイ</t>
    </rPh>
    <phoneticPr fontId="3"/>
  </si>
  <si>
    <t>９人世帯</t>
    <rPh sb="1" eb="2">
      <t>ニンセ</t>
    </rPh>
    <rPh sb="2" eb="4">
      <t>セタイ</t>
    </rPh>
    <phoneticPr fontId="3"/>
  </si>
  <si>
    <t>１０人以上世帯</t>
    <rPh sb="2" eb="3">
      <t>ニンイ</t>
    </rPh>
    <rPh sb="3" eb="5">
      <t>イジョウセ</t>
    </rPh>
    <rPh sb="5" eb="7">
      <t>セタイ</t>
    </rPh>
    <phoneticPr fontId="3"/>
  </si>
  <si>
    <t>一般世帯人員総数</t>
    <rPh sb="0" eb="2">
      <t>イッパンセ</t>
    </rPh>
    <rPh sb="2" eb="4">
      <t>セタイジ</t>
    </rPh>
    <rPh sb="4" eb="6">
      <t>ジンインソ</t>
    </rPh>
    <rPh sb="6" eb="8">
      <t>ソウスウ</t>
    </rPh>
    <phoneticPr fontId="3"/>
  </si>
  <si>
    <t>１世帯あたりの人員</t>
    <rPh sb="1" eb="3">
      <t>セタイジ</t>
    </rPh>
    <rPh sb="7" eb="9">
      <t>ジンイン</t>
    </rPh>
    <phoneticPr fontId="3"/>
  </si>
  <si>
    <t>施設等の世帯総数</t>
    <rPh sb="0" eb="3">
      <t>シセツトウセ</t>
    </rPh>
    <rPh sb="4" eb="6">
      <t>セタイソ</t>
    </rPh>
    <rPh sb="6" eb="7">
      <t>ソウス</t>
    </rPh>
    <rPh sb="7" eb="8">
      <t>スウ</t>
    </rPh>
    <phoneticPr fontId="3"/>
  </si>
  <si>
    <t>施設等の人員総数</t>
    <rPh sb="0" eb="3">
      <t>シセツトウジ</t>
    </rPh>
    <rPh sb="4" eb="6">
      <t>ジンインソ</t>
    </rPh>
    <rPh sb="6" eb="8">
      <t>ソウスウ</t>
    </rPh>
    <phoneticPr fontId="3"/>
  </si>
  <si>
    <t>３０．常住地による従業地・通学地別１５歳以上就業者・通学者数</t>
    <rPh sb="3" eb="5">
      <t>ジョウジュウチ</t>
    </rPh>
    <rPh sb="5" eb="6">
      <t>チジ</t>
    </rPh>
    <rPh sb="9" eb="11">
      <t>ジュウギョウチ</t>
    </rPh>
    <rPh sb="11" eb="12">
      <t>チツ</t>
    </rPh>
    <rPh sb="13" eb="15">
      <t>ツウガクチ</t>
    </rPh>
    <rPh sb="15" eb="16">
      <t>チベ</t>
    </rPh>
    <rPh sb="16" eb="17">
      <t>ベツサ</t>
    </rPh>
    <rPh sb="19" eb="20">
      <t>サイイ</t>
    </rPh>
    <rPh sb="20" eb="22">
      <t>イジョウシ</t>
    </rPh>
    <rPh sb="22" eb="25">
      <t>シュウギョウシャツ</t>
    </rPh>
    <rPh sb="26" eb="29">
      <t>ツウガクシャス</t>
    </rPh>
    <rPh sb="29" eb="30">
      <t>スウ</t>
    </rPh>
    <phoneticPr fontId="3"/>
  </si>
  <si>
    <t>区　　分</t>
    <rPh sb="0" eb="1">
      <t>クブ</t>
    </rPh>
    <rPh sb="3" eb="4">
      <t>ブン</t>
    </rPh>
    <phoneticPr fontId="3"/>
  </si>
  <si>
    <t>通　学</t>
    <rPh sb="0" eb="1">
      <t>ツウガ</t>
    </rPh>
    <rPh sb="2" eb="3">
      <t>ガク</t>
    </rPh>
    <phoneticPr fontId="3"/>
  </si>
  <si>
    <t>諏訪市に常住する者</t>
    <rPh sb="0" eb="3">
      <t>スワシジ</t>
    </rPh>
    <rPh sb="4" eb="6">
      <t>ジョウジュウモ</t>
    </rPh>
    <rPh sb="8" eb="9">
      <t>モノ</t>
    </rPh>
    <phoneticPr fontId="3"/>
  </si>
  <si>
    <t>諏訪市内に通勤・通学の者</t>
    <rPh sb="0" eb="4">
      <t>スワシナイツ</t>
    </rPh>
    <rPh sb="5" eb="7">
      <t>ツウキンツ</t>
    </rPh>
    <rPh sb="8" eb="10">
      <t>ツウガクモ</t>
    </rPh>
    <rPh sb="11" eb="12">
      <t>モノ</t>
    </rPh>
    <phoneticPr fontId="3"/>
  </si>
  <si>
    <t>自　宅</t>
    <rPh sb="0" eb="1">
      <t>ジタ</t>
    </rPh>
    <rPh sb="2" eb="3">
      <t>タク</t>
    </rPh>
    <phoneticPr fontId="3"/>
  </si>
  <si>
    <t>自宅外</t>
    <rPh sb="0" eb="2">
      <t>ジタクガイ</t>
    </rPh>
    <phoneticPr fontId="3"/>
  </si>
  <si>
    <t>他市町村に通勤・通学（出）</t>
    <rPh sb="0" eb="1">
      <t>タシ</t>
    </rPh>
    <rPh sb="1" eb="4">
      <t>シチョウソンツ</t>
    </rPh>
    <rPh sb="5" eb="7">
      <t>ツウキンツ</t>
    </rPh>
    <rPh sb="8" eb="10">
      <t>ツウガクデ</t>
    </rPh>
    <rPh sb="11" eb="12">
      <t>デ</t>
    </rPh>
    <phoneticPr fontId="3"/>
  </si>
  <si>
    <t>県　内</t>
    <rPh sb="0" eb="1">
      <t>ケンナ</t>
    </rPh>
    <rPh sb="2" eb="3">
      <t>ナイ</t>
    </rPh>
    <phoneticPr fontId="3"/>
  </si>
  <si>
    <t>県　外</t>
    <rPh sb="0" eb="1">
      <t>ケンガ</t>
    </rPh>
    <rPh sb="2" eb="3">
      <t>ガイ</t>
    </rPh>
    <phoneticPr fontId="3"/>
  </si>
  <si>
    <t>※諏訪市に常住する者は、従業地・通学地「不詳」を含む。
　他市町村に通勤・通学（出）は、他市区町村に従業・通学で、従業地・通学地「不詳」を含む。</t>
    <rPh sb="1" eb="4">
      <t>スワシジ</t>
    </rPh>
    <rPh sb="5" eb="7">
      <t>ジョウジュウモ</t>
    </rPh>
    <rPh sb="9" eb="10">
      <t>モノタ</t>
    </rPh>
    <rPh sb="29" eb="30">
      <t>タシ</t>
    </rPh>
    <rPh sb="30" eb="33">
      <t>シチョウソンツ</t>
    </rPh>
    <rPh sb="34" eb="36">
      <t>ツウキンツ</t>
    </rPh>
    <rPh sb="37" eb="39">
      <t>ツウガクデ</t>
    </rPh>
    <rPh sb="40" eb="41">
      <t>デ</t>
    </rPh>
    <phoneticPr fontId="3"/>
  </si>
  <si>
    <t>３１．従業地・通学地による常住地別１５歳以上就業者・通学者数</t>
    <rPh sb="16" eb="17">
      <t>ベツサ</t>
    </rPh>
    <rPh sb="19" eb="20">
      <t>サイイ</t>
    </rPh>
    <rPh sb="20" eb="22">
      <t>イジョウシ</t>
    </rPh>
    <rPh sb="22" eb="25">
      <t>シュウギョウシャツ</t>
    </rPh>
    <rPh sb="26" eb="29">
      <t>ツウガクシャス</t>
    </rPh>
    <rPh sb="29" eb="30">
      <t>スウ</t>
    </rPh>
    <phoneticPr fontId="3"/>
  </si>
  <si>
    <t>(単位：人）（各年10月1日）</t>
    <rPh sb="1" eb="3">
      <t>タンイ</t>
    </rPh>
    <rPh sb="4" eb="5">
      <t>ニン</t>
    </rPh>
    <rPh sb="7" eb="8">
      <t>カクネ</t>
    </rPh>
    <rPh sb="8" eb="9">
      <t>ネンガ</t>
    </rPh>
    <rPh sb="11" eb="12">
      <t>ガツニ</t>
    </rPh>
    <rPh sb="13" eb="14">
      <t>ニチ</t>
    </rPh>
    <phoneticPr fontId="3"/>
  </si>
  <si>
    <t>他市町村に常住する者</t>
    <rPh sb="0" eb="1">
      <t>タシ</t>
    </rPh>
    <rPh sb="1" eb="4">
      <t>シチョウソンジ</t>
    </rPh>
    <rPh sb="5" eb="7">
      <t>ジョウジュウモ</t>
    </rPh>
    <rPh sb="9" eb="10">
      <t>モノ</t>
    </rPh>
    <phoneticPr fontId="3"/>
  </si>
  <si>
    <t>※諏訪市内に通勤・通学の者は、従業地・通学地「不詳」で、当地に常住している者を含む。</t>
    <rPh sb="4" eb="5">
      <t>ナイツ</t>
    </rPh>
    <rPh sb="6" eb="8">
      <t>ツウキンツ</t>
    </rPh>
    <rPh sb="9" eb="11">
      <t>ツウガクモ</t>
    </rPh>
    <rPh sb="12" eb="13">
      <t>モノ</t>
    </rPh>
    <phoneticPr fontId="3"/>
  </si>
  <si>
    <t>３２．流入・流出人口（１５歳未満も含む）</t>
    <rPh sb="3" eb="5">
      <t>リュウニュウリ</t>
    </rPh>
    <rPh sb="6" eb="8">
      <t>リュウシュツジ</t>
    </rPh>
    <rPh sb="8" eb="10">
      <t>ジンコウサ</t>
    </rPh>
    <rPh sb="13" eb="14">
      <t>サイミ</t>
    </rPh>
    <rPh sb="14" eb="16">
      <t>ミマンフ</t>
    </rPh>
    <rPh sb="17" eb="18">
      <t>フク</t>
    </rPh>
    <phoneticPr fontId="3"/>
  </si>
  <si>
    <t>（単位：人）（各年10月1日）</t>
    <rPh sb="1" eb="3">
      <t>タンイ</t>
    </rPh>
    <rPh sb="4" eb="5">
      <t>ニン</t>
    </rPh>
    <rPh sb="7" eb="8">
      <t>カクネ</t>
    </rPh>
    <rPh sb="8" eb="9">
      <t>ネンガ</t>
    </rPh>
    <rPh sb="11" eb="12">
      <t>ガツニ</t>
    </rPh>
    <rPh sb="13" eb="14">
      <t>ニチ</t>
    </rPh>
    <phoneticPr fontId="3"/>
  </si>
  <si>
    <t>令和2年</t>
    <rPh sb="0" eb="2">
      <t>レイワ</t>
    </rPh>
    <rPh sb="3" eb="4">
      <t>ネン</t>
    </rPh>
    <phoneticPr fontId="3"/>
  </si>
  <si>
    <t>常住人口</t>
    <rPh sb="0" eb="2">
      <t>ジョウジュウジ</t>
    </rPh>
    <rPh sb="2" eb="4">
      <t>ジンコウ</t>
    </rPh>
    <phoneticPr fontId="3"/>
  </si>
  <si>
    <t>流入人口</t>
    <rPh sb="0" eb="2">
      <t>リュウニュウジ</t>
    </rPh>
    <rPh sb="2" eb="4">
      <t>ジンコウ</t>
    </rPh>
    <phoneticPr fontId="3"/>
  </si>
  <si>
    <t>通学者</t>
    <rPh sb="0" eb="2">
      <t>ツウガクシャ</t>
    </rPh>
    <phoneticPr fontId="3"/>
  </si>
  <si>
    <t>流出人口</t>
    <rPh sb="0" eb="2">
      <t>リュウシュツジ</t>
    </rPh>
    <rPh sb="2" eb="4">
      <t>ジンコウ</t>
    </rPh>
    <phoneticPr fontId="3"/>
  </si>
  <si>
    <t>流入超過人口</t>
    <rPh sb="0" eb="2">
      <t>リュウニュウチ</t>
    </rPh>
    <rPh sb="2" eb="4">
      <t>チョウカジ</t>
    </rPh>
    <rPh sb="4" eb="6">
      <t>ジンコウ</t>
    </rPh>
    <phoneticPr fontId="3"/>
  </si>
  <si>
    <t>従業地・通学地人口
（昼間人口）</t>
    <rPh sb="0" eb="2">
      <t>ジュウギョウチ</t>
    </rPh>
    <rPh sb="2" eb="3">
      <t>チツ</t>
    </rPh>
    <rPh sb="4" eb="6">
      <t>ツウガクチ</t>
    </rPh>
    <rPh sb="6" eb="7">
      <t>チジ</t>
    </rPh>
    <rPh sb="7" eb="9">
      <t>ジンコウチ</t>
    </rPh>
    <rPh sb="11" eb="13">
      <t>チュウカンジ</t>
    </rPh>
    <rPh sb="13" eb="15">
      <t>ジンコウ</t>
    </rPh>
    <phoneticPr fontId="3"/>
  </si>
  <si>
    <t>※従業地・通学地人口には、従業地・通学地「不詳」で、当地に常住している者を含む。</t>
    <rPh sb="1" eb="3">
      <t>ジュウギョウチ</t>
    </rPh>
    <rPh sb="3" eb="4">
      <t>チツ</t>
    </rPh>
    <rPh sb="5" eb="7">
      <t>ツウガクチ</t>
    </rPh>
    <rPh sb="7" eb="8">
      <t>チジ</t>
    </rPh>
    <rPh sb="8" eb="10">
      <t>ジンコウジ</t>
    </rPh>
    <rPh sb="13" eb="15">
      <t>ジュウギョウチ</t>
    </rPh>
    <rPh sb="15" eb="16">
      <t>チツ</t>
    </rPh>
    <rPh sb="17" eb="19">
      <t>ツウガクチ</t>
    </rPh>
    <rPh sb="19" eb="20">
      <t>チフ</t>
    </rPh>
    <rPh sb="21" eb="23">
      <t>フショウト</t>
    </rPh>
    <rPh sb="26" eb="28">
      <t>トウチジ</t>
    </rPh>
    <rPh sb="29" eb="31">
      <t>ジョウジュウモ</t>
    </rPh>
    <rPh sb="35" eb="36">
      <t>モノフ</t>
    </rPh>
    <rPh sb="37" eb="38">
      <t>フク</t>
    </rPh>
    <phoneticPr fontId="3"/>
  </si>
  <si>
    <t>３３．人口集中地区の状況</t>
    <rPh sb="3" eb="5">
      <t>ジンコウシ</t>
    </rPh>
    <rPh sb="5" eb="7">
      <t>シュウチュウチ</t>
    </rPh>
    <rPh sb="7" eb="9">
      <t>チクジ</t>
    </rPh>
    <rPh sb="10" eb="12">
      <t>ジョウキョウ</t>
    </rPh>
    <phoneticPr fontId="3"/>
  </si>
  <si>
    <t>人口</t>
    <rPh sb="0" eb="1">
      <t>ジンコウ</t>
    </rPh>
    <phoneticPr fontId="3"/>
  </si>
  <si>
    <t>面積</t>
    <rPh sb="0" eb="1">
      <t>メンセキ</t>
    </rPh>
    <phoneticPr fontId="3"/>
  </si>
  <si>
    <t>人口密度</t>
    <rPh sb="0" eb="2">
      <t>ジンコウミ</t>
    </rPh>
    <rPh sb="2" eb="4">
      <t>ミツド</t>
    </rPh>
    <phoneticPr fontId="3"/>
  </si>
  <si>
    <t>人口集中</t>
    <rPh sb="0" eb="2">
      <t>ジンコウシ</t>
    </rPh>
    <rPh sb="2" eb="4">
      <t>シュウチュウ</t>
    </rPh>
    <phoneticPr fontId="3"/>
  </si>
  <si>
    <t>市　　内</t>
    <rPh sb="0" eb="1">
      <t>シナ</t>
    </rPh>
    <rPh sb="3" eb="4">
      <t>ナイ</t>
    </rPh>
    <phoneticPr fontId="3"/>
  </si>
  <si>
    <t>集中地区</t>
    <rPh sb="0" eb="2">
      <t>シュウチュウチ</t>
    </rPh>
    <rPh sb="2" eb="4">
      <t>チク</t>
    </rPh>
    <phoneticPr fontId="3"/>
  </si>
  <si>
    <t>地　　区</t>
    <rPh sb="0" eb="1">
      <t>チク</t>
    </rPh>
    <rPh sb="3" eb="4">
      <t>ク</t>
    </rPh>
    <phoneticPr fontId="3"/>
  </si>
  <si>
    <t>全　　域</t>
    <rPh sb="0" eb="1">
      <t>ゼンイ</t>
    </rPh>
    <rPh sb="3" eb="4">
      <t>イキ</t>
    </rPh>
    <phoneticPr fontId="3"/>
  </si>
  <si>
    <t>市全域</t>
    <rPh sb="0" eb="1">
      <t>シゼ</t>
    </rPh>
    <rPh sb="1" eb="3">
      <t>ゼンイキ</t>
    </rPh>
    <phoneticPr fontId="3"/>
  </si>
  <si>
    <t>人</t>
    <rPh sb="0" eb="0">
      <t>ニン</t>
    </rPh>
    <phoneticPr fontId="3"/>
  </si>
  <si>
    <t>％</t>
  </si>
  <si>
    <t>k㎡</t>
  </si>
  <si>
    <t>人/㎢</t>
    <rPh sb="0" eb="1">
      <t>ニン</t>
    </rPh>
    <phoneticPr fontId="3"/>
  </si>
  <si>
    <t>平成7年</t>
  </si>
  <si>
    <t>平成17年</t>
  </si>
  <si>
    <t>平成22年</t>
  </si>
  <si>
    <t>平成27年</t>
  </si>
  <si>
    <t>令和2年</t>
    <rPh sb="0" eb="2">
      <t>レイワ</t>
    </rPh>
    <phoneticPr fontId="3"/>
  </si>
  <si>
    <t>※人口密度算出面積は、平成2年～22年は109.06㎢、平成27年～は109.17㎢。</t>
    <rPh sb="1" eb="3">
      <t>ジンコウミ</t>
    </rPh>
    <rPh sb="3" eb="5">
      <t>ミツドサ</t>
    </rPh>
    <rPh sb="5" eb="7">
      <t>サンシュツメ</t>
    </rPh>
    <rPh sb="7" eb="9">
      <t>メンセキヘ</t>
    </rPh>
    <rPh sb="28" eb="30">
      <t>ヘイセイネ</t>
    </rPh>
    <rPh sb="32" eb="33">
      <t>ネン</t>
    </rPh>
    <phoneticPr fontId="3"/>
  </si>
  <si>
    <t>３４．市職員数</t>
    <rPh sb="3" eb="6">
      <t>シショクインカ</t>
    </rPh>
    <rPh sb="6" eb="7">
      <t>カズ</t>
    </rPh>
    <phoneticPr fontId="3"/>
  </si>
  <si>
    <t>（単位：人）（各年4月1日）</t>
    <rPh sb="7" eb="8">
      <t>カクト</t>
    </rPh>
    <rPh sb="8" eb="9">
      <t>トシガ</t>
    </rPh>
    <rPh sb="10" eb="11">
      <t>ガツニ</t>
    </rPh>
    <rPh sb="12" eb="13">
      <t>ニチ</t>
    </rPh>
    <phoneticPr fontId="3"/>
  </si>
  <si>
    <t>職　員
総　数</t>
    <rPh sb="0" eb="1">
      <t>ショクイ</t>
    </rPh>
    <rPh sb="2" eb="3">
      <t>インフ</t>
    </rPh>
    <rPh sb="4" eb="5">
      <t>フサカ</t>
    </rPh>
    <rPh sb="6" eb="7">
      <t>カズ</t>
    </rPh>
    <phoneticPr fontId="3"/>
  </si>
  <si>
    <t>市長事
務部局</t>
    <rPh sb="0" eb="2">
      <t>シチョウコ</t>
    </rPh>
    <rPh sb="2" eb="3">
      <t>コトツ</t>
    </rPh>
    <rPh sb="4" eb="5">
      <t>ツトムブ</t>
    </rPh>
    <rPh sb="5" eb="7">
      <t>ブキョク</t>
    </rPh>
    <phoneticPr fontId="3"/>
  </si>
  <si>
    <t>企業関
係職員</t>
    <rPh sb="0" eb="2">
      <t>キギョウセ</t>
    </rPh>
    <rPh sb="2" eb="3">
      <t>セキカ</t>
    </rPh>
    <rPh sb="4" eb="5">
      <t>カカリシ</t>
    </rPh>
    <rPh sb="5" eb="7">
      <t>ショクイン</t>
    </rPh>
    <phoneticPr fontId="3"/>
  </si>
  <si>
    <t>議　会
事務局</t>
    <rPh sb="0" eb="1">
      <t>ギカ</t>
    </rPh>
    <rPh sb="2" eb="3">
      <t>カイジ</t>
    </rPh>
    <rPh sb="4" eb="7">
      <t>ジムキョク</t>
    </rPh>
    <phoneticPr fontId="3"/>
  </si>
  <si>
    <t>選挙管理
委員会
事務局</t>
    <rPh sb="0" eb="2">
      <t>センキョカ</t>
    </rPh>
    <rPh sb="2" eb="4">
      <t>カンリイ</t>
    </rPh>
    <rPh sb="5" eb="8">
      <t>イインカイジ</t>
    </rPh>
    <rPh sb="9" eb="12">
      <t>ジムキョク</t>
    </rPh>
    <phoneticPr fontId="3"/>
  </si>
  <si>
    <t>監査委員
事務局</t>
    <rPh sb="0" eb="2">
      <t>カンサイ</t>
    </rPh>
    <rPh sb="2" eb="4">
      <t>イインジ</t>
    </rPh>
    <rPh sb="5" eb="8">
      <t>ジムキョク</t>
    </rPh>
    <phoneticPr fontId="3"/>
  </si>
  <si>
    <t>公　平
委員会
事務局</t>
    <rPh sb="0" eb="1">
      <t>コウヒ</t>
    </rPh>
    <rPh sb="2" eb="3">
      <t>ヒライ</t>
    </rPh>
    <rPh sb="4" eb="7">
      <t>イインカイジ</t>
    </rPh>
    <rPh sb="8" eb="11">
      <t>ジムキョク</t>
    </rPh>
    <phoneticPr fontId="3"/>
  </si>
  <si>
    <t>教育委員
会事務局</t>
    <rPh sb="0" eb="2">
      <t>キョウイクイ</t>
    </rPh>
    <rPh sb="2" eb="4">
      <t>イインカ</t>
    </rPh>
    <rPh sb="5" eb="6">
      <t>カイジ</t>
    </rPh>
    <rPh sb="6" eb="9">
      <t>ジムキョク</t>
    </rPh>
    <phoneticPr fontId="3"/>
  </si>
  <si>
    <t>農業委員
会事務局</t>
    <rPh sb="0" eb="2">
      <t>ノウギョウイ</t>
    </rPh>
    <rPh sb="2" eb="4">
      <t>イインカ</t>
    </rPh>
    <rPh sb="5" eb="6">
      <t>カイジ</t>
    </rPh>
    <rPh sb="6" eb="9">
      <t>ジムキョク</t>
    </rPh>
    <phoneticPr fontId="3"/>
  </si>
  <si>
    <t>広域派遣
職員等</t>
    <rPh sb="0" eb="2">
      <t>コウイキハ</t>
    </rPh>
    <rPh sb="2" eb="4">
      <t>ハケンシ</t>
    </rPh>
    <rPh sb="5" eb="7">
      <t>ショクイント</t>
    </rPh>
    <rPh sb="7" eb="8">
      <t>トウ</t>
    </rPh>
    <phoneticPr fontId="3"/>
  </si>
  <si>
    <t>令和2年度</t>
    <rPh sb="0" eb="2">
      <t>レイワネ</t>
    </rPh>
    <phoneticPr fontId="3"/>
  </si>
  <si>
    <t>令和3年度</t>
    <rPh sb="0" eb="2">
      <t>レイワネ</t>
    </rPh>
    <phoneticPr fontId="3"/>
  </si>
  <si>
    <t>令和4年度</t>
    <rPh sb="0" eb="2">
      <t>レイワネ</t>
    </rPh>
    <phoneticPr fontId="3"/>
  </si>
  <si>
    <t>令和5年度</t>
    <rPh sb="0" eb="2">
      <t>レイワネ</t>
    </rPh>
    <phoneticPr fontId="3"/>
  </si>
  <si>
    <t>※消防職員は広域派遣のため定数外である。
※任期付職員を含む。</t>
    <rPh sb="1" eb="3">
      <t>ショウボウシ</t>
    </rPh>
    <rPh sb="3" eb="5">
      <t>ショクインコ</t>
    </rPh>
    <rPh sb="6" eb="8">
      <t>コウイキハ</t>
    </rPh>
    <rPh sb="8" eb="10">
      <t>ハケンテ</t>
    </rPh>
    <rPh sb="13" eb="15">
      <t>テイスウガ</t>
    </rPh>
    <rPh sb="15" eb="16">
      <t>ガイニ</t>
    </rPh>
    <rPh sb="22" eb="24">
      <t>ニンキツ</t>
    </rPh>
    <rPh sb="24" eb="25">
      <t>ツシ</t>
    </rPh>
    <rPh sb="25" eb="27">
      <t>ショクインフ</t>
    </rPh>
    <rPh sb="28" eb="29">
      <t>フク</t>
    </rPh>
    <phoneticPr fontId="3"/>
  </si>
  <si>
    <t>資料：企画政策課</t>
    <rPh sb="0" eb="2">
      <t>シリョウキ</t>
    </rPh>
    <rPh sb="3" eb="5">
      <t>キカクセ</t>
    </rPh>
    <rPh sb="5" eb="7">
      <t>セイサクカ</t>
    </rPh>
    <rPh sb="7" eb="8">
      <t>カ</t>
    </rPh>
    <phoneticPr fontId="3"/>
  </si>
  <si>
    <t>３５．市議会開会の状況</t>
    <rPh sb="3" eb="4">
      <t>シギ</t>
    </rPh>
    <rPh sb="4" eb="6">
      <t>ギカイカ</t>
    </rPh>
    <rPh sb="6" eb="8">
      <t>カイカイジ</t>
    </rPh>
    <rPh sb="9" eb="11">
      <t>ジョウキョウ</t>
    </rPh>
    <phoneticPr fontId="3"/>
  </si>
  <si>
    <t>開会数（回）</t>
    <rPh sb="0" eb="2">
      <t>カイカイス</t>
    </rPh>
    <rPh sb="2" eb="3">
      <t>スウ</t>
    </rPh>
    <rPh sb="4" eb="5">
      <t>カイ</t>
    </rPh>
    <phoneticPr fontId="3"/>
  </si>
  <si>
    <t>審議件数（件）</t>
    <rPh sb="0" eb="2">
      <t>シンギケ</t>
    </rPh>
    <rPh sb="2" eb="4">
      <t>ケンスウ</t>
    </rPh>
    <rPh sb="5" eb="6">
      <t>ケン</t>
    </rPh>
    <phoneticPr fontId="3"/>
  </si>
  <si>
    <t>常任委員会
開会日数
（日）</t>
    <rPh sb="0" eb="2">
      <t>ジョウニンイ</t>
    </rPh>
    <rPh sb="2" eb="5">
      <t>イインカイカ</t>
    </rPh>
    <rPh sb="6" eb="8">
      <t>カイカイニ</t>
    </rPh>
    <rPh sb="8" eb="10">
      <t>ニッスウ</t>
    </rPh>
    <rPh sb="12" eb="13">
      <t>ニチ</t>
    </rPh>
    <phoneticPr fontId="3"/>
  </si>
  <si>
    <t>定例会</t>
    <rPh sb="0" eb="2">
      <t>テイレイカイ</t>
    </rPh>
    <phoneticPr fontId="3"/>
  </si>
  <si>
    <t>臨時会</t>
    <rPh sb="0" eb="2">
      <t>リンジカ</t>
    </rPh>
    <rPh sb="2" eb="3">
      <t>カイ</t>
    </rPh>
    <phoneticPr fontId="3"/>
  </si>
  <si>
    <t>会　期</t>
    <rPh sb="0" eb="1">
      <t>カイキ</t>
    </rPh>
    <rPh sb="2" eb="3">
      <t>キ</t>
    </rPh>
    <phoneticPr fontId="3"/>
  </si>
  <si>
    <t>条　例</t>
    <rPh sb="0" eb="1">
      <t>ジョウレ</t>
    </rPh>
    <rPh sb="2" eb="3">
      <t>レイ</t>
    </rPh>
    <phoneticPr fontId="3"/>
  </si>
  <si>
    <t>予算決算</t>
    <rPh sb="0" eb="2">
      <t>ヨサンケ</t>
    </rPh>
    <rPh sb="2" eb="4">
      <t>ケッサン</t>
    </rPh>
    <phoneticPr fontId="3"/>
  </si>
  <si>
    <t>事　件</t>
    <rPh sb="0" eb="1">
      <t>コトケ</t>
    </rPh>
    <rPh sb="2" eb="3">
      <t>ケン</t>
    </rPh>
    <phoneticPr fontId="3"/>
  </si>
  <si>
    <t>同意諮問</t>
    <rPh sb="0" eb="2">
      <t>ドウイシ</t>
    </rPh>
    <rPh sb="2" eb="4">
      <t>シモン</t>
    </rPh>
    <phoneticPr fontId="3"/>
  </si>
  <si>
    <t>意見書決議</t>
    <rPh sb="0" eb="2">
      <t>イケンシ</t>
    </rPh>
    <rPh sb="2" eb="3">
      <t>ショケ</t>
    </rPh>
    <rPh sb="3" eb="5">
      <t>ケツギ</t>
    </rPh>
    <phoneticPr fontId="3"/>
  </si>
  <si>
    <t>資料：議会事務局</t>
    <rPh sb="0" eb="2">
      <t>シリョウギ</t>
    </rPh>
    <rPh sb="3" eb="5">
      <t>ギカイジ</t>
    </rPh>
    <rPh sb="5" eb="8">
      <t>ジムキョク</t>
    </rPh>
    <phoneticPr fontId="3"/>
  </si>
  <si>
    <t>３６．市議会請願・陳情の状況</t>
    <rPh sb="3" eb="4">
      <t>シギ</t>
    </rPh>
    <rPh sb="4" eb="6">
      <t>ギカイセ</t>
    </rPh>
    <rPh sb="6" eb="8">
      <t>セイガンチ</t>
    </rPh>
    <rPh sb="9" eb="11">
      <t>チンジョウジ</t>
    </rPh>
    <rPh sb="12" eb="14">
      <t>ジョウキョウ</t>
    </rPh>
    <phoneticPr fontId="3"/>
  </si>
  <si>
    <t>審査された請願・陳情</t>
    <rPh sb="0" eb="2">
      <t>シンサセ</t>
    </rPh>
    <rPh sb="5" eb="7">
      <t>セイガンチ</t>
    </rPh>
    <rPh sb="8" eb="10">
      <t>チンジョウ</t>
    </rPh>
    <phoneticPr fontId="3"/>
  </si>
  <si>
    <t>審　査　結　果</t>
    <rPh sb="0" eb="1">
      <t>シンサ</t>
    </rPh>
    <rPh sb="2" eb="3">
      <t>サム</t>
    </rPh>
    <rPh sb="4" eb="5">
      <t>ムスブハ</t>
    </rPh>
    <rPh sb="6" eb="7">
      <t>ハタシ</t>
    </rPh>
    <phoneticPr fontId="3"/>
  </si>
  <si>
    <t>請　願</t>
    <rPh sb="0" eb="1">
      <t>ショウネ</t>
    </rPh>
    <rPh sb="2" eb="3">
      <t>ネガイ</t>
    </rPh>
    <phoneticPr fontId="3"/>
  </si>
  <si>
    <t>陳　情</t>
    <rPh sb="0" eb="1">
      <t>チンジ</t>
    </rPh>
    <rPh sb="2" eb="3">
      <t>ジョウ</t>
    </rPh>
    <phoneticPr fontId="3"/>
  </si>
  <si>
    <t>計</t>
    <rPh sb="0" eb="0">
      <t>ケイ</t>
    </rPh>
    <phoneticPr fontId="3"/>
  </si>
  <si>
    <t>採　択</t>
    <rPh sb="0" eb="1">
      <t>サイタ</t>
    </rPh>
    <rPh sb="2" eb="3">
      <t>タク</t>
    </rPh>
    <phoneticPr fontId="3"/>
  </si>
  <si>
    <t>不採択</t>
    <rPh sb="0" eb="1">
      <t>フサ</t>
    </rPh>
    <rPh sb="1" eb="3">
      <t>サイタク</t>
    </rPh>
    <phoneticPr fontId="3"/>
  </si>
  <si>
    <t>継　続</t>
    <rPh sb="0" eb="1">
      <t>ツギゾ</t>
    </rPh>
    <rPh sb="2" eb="3">
      <t>ゾク</t>
    </rPh>
    <phoneticPr fontId="3"/>
  </si>
  <si>
    <t>取下げ</t>
    <rPh sb="0" eb="2">
      <t>トリサ</t>
    </rPh>
    <phoneticPr fontId="3"/>
  </si>
  <si>
    <t>審議未了</t>
    <rPh sb="0" eb="2">
      <t>シンギミ</t>
    </rPh>
    <rPh sb="2" eb="4">
      <t>ミリョウ</t>
    </rPh>
    <phoneticPr fontId="3"/>
  </si>
  <si>
    <t>(1)</t>
  </si>
  <si>
    <t>※平成30年継続は平成30年12月定例会で継続、平成31年定例会で不採択となった陳情。</t>
    <rPh sb="1" eb="3">
      <t>ヘイセイネ</t>
    </rPh>
    <rPh sb="5" eb="6">
      <t>ネンケ</t>
    </rPh>
    <rPh sb="6" eb="8">
      <t>ケイゾクヘ</t>
    </rPh>
    <rPh sb="9" eb="11">
      <t>ヘイセイネ</t>
    </rPh>
    <rPh sb="13" eb="14">
      <t>ネンガ</t>
    </rPh>
    <rPh sb="16" eb="17">
      <t>ガツテ</t>
    </rPh>
    <rPh sb="17" eb="20">
      <t>テイレイカイケ</t>
    </rPh>
    <rPh sb="21" eb="23">
      <t>ケイゾクヘ</t>
    </rPh>
    <rPh sb="24" eb="26">
      <t>ヘイセイネ</t>
    </rPh>
    <rPh sb="28" eb="29">
      <t>ネンテ</t>
    </rPh>
    <rPh sb="29" eb="32">
      <t>テイレイカイフ</t>
    </rPh>
    <rPh sb="33" eb="34">
      <t>フサ</t>
    </rPh>
    <rPh sb="34" eb="36">
      <t>サイタクチ</t>
    </rPh>
    <rPh sb="40" eb="42">
      <t>チンジョウ</t>
    </rPh>
    <phoneticPr fontId="3"/>
  </si>
  <si>
    <t>３７．一般会計予算・決算の状況</t>
    <rPh sb="3" eb="5">
      <t>イッパンカ</t>
    </rPh>
    <rPh sb="5" eb="7">
      <t>カイケイヨ</t>
    </rPh>
    <rPh sb="7" eb="9">
      <t>ヨサンケ</t>
    </rPh>
    <rPh sb="10" eb="12">
      <t>ケッサンジ</t>
    </rPh>
    <rPh sb="13" eb="15">
      <t>ジョウキョウ</t>
    </rPh>
    <phoneticPr fontId="3"/>
  </si>
  <si>
    <t>（歳入）</t>
    <rPh sb="1" eb="3">
      <t>サイニュウ</t>
    </rPh>
    <phoneticPr fontId="3"/>
  </si>
  <si>
    <t>（単位：千円）</t>
    <rPh sb="1" eb="3">
      <t>タンイセ</t>
    </rPh>
    <rPh sb="4" eb="6">
      <t>センエン</t>
    </rPh>
    <phoneticPr fontId="3"/>
  </si>
  <si>
    <t>科　　　　　　　　　　目</t>
    <rPh sb="0" eb="1">
      <t>カメ</t>
    </rPh>
    <rPh sb="11" eb="12">
      <t>メ</t>
    </rPh>
    <phoneticPr fontId="3"/>
  </si>
  <si>
    <t>平成２８年度</t>
    <rPh sb="0" eb="2">
      <t>ヘイセイネ</t>
    </rPh>
    <rPh sb="4" eb="6">
      <t>ネンド</t>
    </rPh>
    <phoneticPr fontId="3"/>
  </si>
  <si>
    <t>平成２９年度</t>
    <rPh sb="0" eb="2">
      <t>ヘイセイネ</t>
    </rPh>
    <rPh sb="4" eb="6">
      <t>ネンド</t>
    </rPh>
    <phoneticPr fontId="3"/>
  </si>
  <si>
    <t>平成３０年度</t>
    <rPh sb="0" eb="2">
      <t>ヘイセイネ</t>
    </rPh>
    <rPh sb="4" eb="6">
      <t>ネンド</t>
    </rPh>
    <phoneticPr fontId="3"/>
  </si>
  <si>
    <t>令和元年度</t>
    <rPh sb="0" eb="1">
      <t>レイカ</t>
    </rPh>
    <rPh sb="1" eb="2">
      <t>カズガ</t>
    </rPh>
    <rPh sb="2" eb="4">
      <t>ガンネンド</t>
    </rPh>
    <rPh sb="4" eb="5">
      <t>ド</t>
    </rPh>
    <phoneticPr fontId="3"/>
  </si>
  <si>
    <t>令和２年度</t>
    <rPh sb="0" eb="1">
      <t>レイカ</t>
    </rPh>
    <rPh sb="1" eb="2">
      <t>カズネ</t>
    </rPh>
    <rPh sb="3" eb="5">
      <t>ネンドド</t>
    </rPh>
    <rPh sb="4" eb="5">
      <t>ド</t>
    </rPh>
    <phoneticPr fontId="3"/>
  </si>
  <si>
    <t>令和３年度</t>
    <rPh sb="0" eb="1">
      <t>レイカ</t>
    </rPh>
    <rPh sb="1" eb="2">
      <t>カズネ</t>
    </rPh>
    <rPh sb="3" eb="5">
      <t>ネンドド</t>
    </rPh>
    <rPh sb="4" eb="5">
      <t>ド</t>
    </rPh>
    <phoneticPr fontId="3"/>
  </si>
  <si>
    <t>令和４年度</t>
    <rPh sb="0" eb="1">
      <t>レイカ</t>
    </rPh>
    <rPh sb="1" eb="2">
      <t>カズネ</t>
    </rPh>
    <rPh sb="3" eb="5">
      <t>ネンドド</t>
    </rPh>
    <rPh sb="4" eb="5">
      <t>ド</t>
    </rPh>
    <phoneticPr fontId="3"/>
  </si>
  <si>
    <t>予算額</t>
    <rPh sb="0" eb="2">
      <t>ヨサンガク</t>
    </rPh>
    <phoneticPr fontId="3"/>
  </si>
  <si>
    <t>決算額</t>
    <rPh sb="0" eb="2">
      <t>ケッサンガ</t>
    </rPh>
    <rPh sb="2" eb="3">
      <t>ガク</t>
    </rPh>
    <phoneticPr fontId="3"/>
  </si>
  <si>
    <t>総　　　額</t>
    <rPh sb="0" eb="1">
      <t>フサガ</t>
    </rPh>
    <rPh sb="4" eb="5">
      <t>ガク</t>
    </rPh>
    <phoneticPr fontId="3"/>
  </si>
  <si>
    <t>市　　　税</t>
    <rPh sb="0" eb="1">
      <t>シゼ</t>
    </rPh>
    <rPh sb="4" eb="5">
      <t>ゼイ</t>
    </rPh>
    <phoneticPr fontId="3"/>
  </si>
  <si>
    <t>地方譲与税</t>
    <rPh sb="0" eb="2">
      <t>チホウジ</t>
    </rPh>
    <rPh sb="2" eb="4">
      <t>ジョウヨゼ</t>
    </rPh>
    <rPh sb="4" eb="5">
      <t>ゼイ</t>
    </rPh>
    <phoneticPr fontId="3"/>
  </si>
  <si>
    <t>利子割交付金</t>
    <rPh sb="0" eb="2">
      <t>リシワ</t>
    </rPh>
    <rPh sb="2" eb="3">
      <t>ワコ</t>
    </rPh>
    <rPh sb="3" eb="6">
      <t>コウフキン</t>
    </rPh>
    <phoneticPr fontId="3"/>
  </si>
  <si>
    <t>配当割交付金</t>
    <rPh sb="0" eb="2">
      <t>ハイトウワ</t>
    </rPh>
    <rPh sb="2" eb="3">
      <t>ワリコ</t>
    </rPh>
    <rPh sb="3" eb="6">
      <t>コウフキン</t>
    </rPh>
    <phoneticPr fontId="3"/>
  </si>
  <si>
    <t>株式等譲渡所得割交付金</t>
    <rPh sb="0" eb="3">
      <t>カブシキトウジ</t>
    </rPh>
    <rPh sb="3" eb="5">
      <t>ジョウトシ</t>
    </rPh>
    <rPh sb="5" eb="7">
      <t>ショトクワ</t>
    </rPh>
    <rPh sb="7" eb="8">
      <t>ワコ</t>
    </rPh>
    <rPh sb="8" eb="11">
      <t>コウフキン</t>
    </rPh>
    <phoneticPr fontId="3"/>
  </si>
  <si>
    <t>法人事業税交付金</t>
    <rPh sb="0" eb="2">
      <t>ホウジンジ</t>
    </rPh>
    <rPh sb="2" eb="5">
      <t>ジギョウゼイコ</t>
    </rPh>
    <rPh sb="5" eb="8">
      <t>コウフキン</t>
    </rPh>
    <phoneticPr fontId="3"/>
  </si>
  <si>
    <t>地方消費税交付金</t>
    <rPh sb="0" eb="2">
      <t>チホウシ</t>
    </rPh>
    <rPh sb="2" eb="5">
      <t>ショウヒゼイコ</t>
    </rPh>
    <rPh sb="5" eb="8">
      <t>コウフキン</t>
    </rPh>
    <phoneticPr fontId="3"/>
  </si>
  <si>
    <t>ゴルフ場利用税交付金</t>
    <rPh sb="3" eb="4">
      <t>ジョウリ</t>
    </rPh>
    <rPh sb="4" eb="6">
      <t>リヨウゼ</t>
    </rPh>
    <rPh sb="6" eb="7">
      <t>ゼイコ</t>
    </rPh>
    <rPh sb="7" eb="10">
      <t>コウフキン</t>
    </rPh>
    <phoneticPr fontId="3"/>
  </si>
  <si>
    <t>自動車取得税交付金</t>
    <rPh sb="0" eb="3">
      <t>ジドウシャシ</t>
    </rPh>
    <rPh sb="3" eb="5">
      <t>シュトクゼ</t>
    </rPh>
    <rPh sb="5" eb="6">
      <t>ゼイコ</t>
    </rPh>
    <rPh sb="6" eb="9">
      <t>コウフキン</t>
    </rPh>
    <phoneticPr fontId="3"/>
  </si>
  <si>
    <t>環境性能割交付金</t>
    <rPh sb="0" eb="2">
      <t>カンキョウセ</t>
    </rPh>
    <rPh sb="2" eb="4">
      <t>セイノウワ</t>
    </rPh>
    <rPh sb="4" eb="5">
      <t>ワコ</t>
    </rPh>
    <rPh sb="5" eb="8">
      <t>コウフキン</t>
    </rPh>
    <phoneticPr fontId="3"/>
  </si>
  <si>
    <t>地方特例交付金</t>
    <rPh sb="0" eb="2">
      <t>チホウト</t>
    </rPh>
    <rPh sb="2" eb="4">
      <t>トクレイコ</t>
    </rPh>
    <rPh sb="4" eb="7">
      <t>コウフキン</t>
    </rPh>
    <phoneticPr fontId="3"/>
  </si>
  <si>
    <t>地方交付税</t>
    <rPh sb="0" eb="2">
      <t>チホウコ</t>
    </rPh>
    <rPh sb="2" eb="5">
      <t>コウフゼイ</t>
    </rPh>
    <phoneticPr fontId="3"/>
  </si>
  <si>
    <t>交通安全対策特別交付金</t>
    <rPh sb="0" eb="2">
      <t>コウツウア</t>
    </rPh>
    <rPh sb="2" eb="4">
      <t>アンゼンタ</t>
    </rPh>
    <rPh sb="4" eb="6">
      <t>タイサクト</t>
    </rPh>
    <rPh sb="6" eb="8">
      <t>トクベツコ</t>
    </rPh>
    <rPh sb="8" eb="11">
      <t>コウフキン</t>
    </rPh>
    <phoneticPr fontId="3"/>
  </si>
  <si>
    <t>分担金及び負担金</t>
    <rPh sb="0" eb="3">
      <t>ブンタンキンオ</t>
    </rPh>
    <rPh sb="3" eb="4">
      <t>オヨフ</t>
    </rPh>
    <rPh sb="5" eb="8">
      <t>フタンキン</t>
    </rPh>
    <phoneticPr fontId="3"/>
  </si>
  <si>
    <t>使用料及び手数料</t>
    <rPh sb="0" eb="2">
      <t>シヨウリ</t>
    </rPh>
    <rPh sb="2" eb="3">
      <t>リョウオ</t>
    </rPh>
    <rPh sb="3" eb="4">
      <t>オヨテ</t>
    </rPh>
    <rPh sb="5" eb="6">
      <t>テス</t>
    </rPh>
    <rPh sb="6" eb="7">
      <t>スウリ</t>
    </rPh>
    <rPh sb="7" eb="8">
      <t>リョウ</t>
    </rPh>
    <phoneticPr fontId="3"/>
  </si>
  <si>
    <t>国庫支出金</t>
    <rPh sb="0" eb="2">
      <t>コッコシ</t>
    </rPh>
    <rPh sb="2" eb="5">
      <t>シシュツキン</t>
    </rPh>
    <phoneticPr fontId="3"/>
  </si>
  <si>
    <t>県支出金</t>
    <rPh sb="0" eb="1">
      <t>ケンシ</t>
    </rPh>
    <rPh sb="1" eb="4">
      <t>シシュツキン</t>
    </rPh>
    <phoneticPr fontId="3"/>
  </si>
  <si>
    <t>財産収入</t>
    <rPh sb="0" eb="2">
      <t>ザイサンシ</t>
    </rPh>
    <rPh sb="2" eb="4">
      <t>シュウニュウ</t>
    </rPh>
    <phoneticPr fontId="3"/>
  </si>
  <si>
    <r>
      <t>寄</t>
    </r>
    <r>
      <rPr>
        <sz val="11"/>
        <rFont val="ＭＳ 明朝"/>
        <family val="1"/>
        <charset val="128"/>
      </rPr>
      <t>附金</t>
    </r>
    <rPh sb="0" eb="2">
      <t>キフキン</t>
    </rPh>
    <phoneticPr fontId="3"/>
  </si>
  <si>
    <t>繰　入　金</t>
    <rPh sb="0" eb="1">
      <t>クリイ</t>
    </rPh>
    <rPh sb="2" eb="3">
      <t>イリキ</t>
    </rPh>
    <rPh sb="4" eb="5">
      <t>キン</t>
    </rPh>
    <phoneticPr fontId="3"/>
  </si>
  <si>
    <t>繰　越　金</t>
    <rPh sb="0" eb="1">
      <t>クリコ</t>
    </rPh>
    <rPh sb="2" eb="3">
      <t>コシキ</t>
    </rPh>
    <rPh sb="4" eb="5">
      <t>キン</t>
    </rPh>
    <phoneticPr fontId="3"/>
  </si>
  <si>
    <t>諸　収　入</t>
    <rPh sb="0" eb="1">
      <t>ショオ</t>
    </rPh>
    <rPh sb="2" eb="3">
      <t>オサムイ</t>
    </rPh>
    <rPh sb="4" eb="5">
      <t>イリ</t>
    </rPh>
    <phoneticPr fontId="3"/>
  </si>
  <si>
    <t>市　　　債</t>
    <rPh sb="0" eb="1">
      <t>シサ</t>
    </rPh>
    <rPh sb="4" eb="5">
      <t>サイ</t>
    </rPh>
    <phoneticPr fontId="3"/>
  </si>
  <si>
    <t>資料：財政課</t>
    <rPh sb="0" eb="2">
      <t>シリョウザ</t>
    </rPh>
    <rPh sb="3" eb="5">
      <t>ザイセイカ</t>
    </rPh>
    <rPh sb="5" eb="6">
      <t>カ</t>
    </rPh>
    <phoneticPr fontId="3"/>
  </si>
  <si>
    <t>（歳出）</t>
    <rPh sb="1" eb="3">
      <t>サイシュツ</t>
    </rPh>
    <phoneticPr fontId="3"/>
  </si>
  <si>
    <t>科　　　　　　　目</t>
    <rPh sb="0" eb="1">
      <t>カメ</t>
    </rPh>
    <rPh sb="8" eb="9">
      <t>メ</t>
    </rPh>
    <phoneticPr fontId="3"/>
  </si>
  <si>
    <t>総　　額</t>
    <rPh sb="0" eb="1">
      <t>フサガ</t>
    </rPh>
    <rPh sb="3" eb="4">
      <t>ガク</t>
    </rPh>
    <phoneticPr fontId="3"/>
  </si>
  <si>
    <t>議会費</t>
    <rPh sb="0" eb="2">
      <t>ギカイヒ</t>
    </rPh>
    <rPh sb="2" eb="3">
      <t>ヒ</t>
    </rPh>
    <phoneticPr fontId="3"/>
  </si>
  <si>
    <t>総務費</t>
    <rPh sb="0" eb="2">
      <t>ソウムヒ</t>
    </rPh>
    <phoneticPr fontId="3"/>
  </si>
  <si>
    <t>民生費</t>
    <rPh sb="0" eb="2">
      <t>ミンセイヒ</t>
    </rPh>
    <rPh sb="2" eb="3">
      <t>ヒ</t>
    </rPh>
    <phoneticPr fontId="3"/>
  </si>
  <si>
    <t>衛生費</t>
    <rPh sb="0" eb="2">
      <t>エイセイヒ</t>
    </rPh>
    <phoneticPr fontId="3"/>
  </si>
  <si>
    <t>労働費</t>
    <rPh sb="0" eb="2">
      <t>ロウドウヒ</t>
    </rPh>
    <phoneticPr fontId="3"/>
  </si>
  <si>
    <t>農林水産業費</t>
    <rPh sb="0" eb="2">
      <t>ノウリンス</t>
    </rPh>
    <rPh sb="2" eb="4">
      <t>スイサンギ</t>
    </rPh>
    <rPh sb="4" eb="5">
      <t>ギョウヒ</t>
    </rPh>
    <rPh sb="5" eb="6">
      <t>ヒ</t>
    </rPh>
    <phoneticPr fontId="3"/>
  </si>
  <si>
    <t>商工費</t>
    <rPh sb="0" eb="2">
      <t>ショウコウヒ</t>
    </rPh>
    <rPh sb="2" eb="3">
      <t>ヒ</t>
    </rPh>
    <phoneticPr fontId="3"/>
  </si>
  <si>
    <t>土木費</t>
    <rPh sb="0" eb="2">
      <t>ドボクヒ</t>
    </rPh>
    <rPh sb="2" eb="3">
      <t>ヒ</t>
    </rPh>
    <phoneticPr fontId="3"/>
  </si>
  <si>
    <t>消防費</t>
    <rPh sb="0" eb="2">
      <t>ショウボウヒ</t>
    </rPh>
    <rPh sb="2" eb="3">
      <t>ヒ</t>
    </rPh>
    <phoneticPr fontId="3"/>
  </si>
  <si>
    <t>教育費</t>
    <rPh sb="0" eb="2">
      <t>キョウイクヒ</t>
    </rPh>
    <phoneticPr fontId="3"/>
  </si>
  <si>
    <t>災害復旧費</t>
    <rPh sb="0" eb="2">
      <t>サイガイフ</t>
    </rPh>
    <rPh sb="2" eb="4">
      <t>フッキュウヒ</t>
    </rPh>
    <rPh sb="4" eb="5">
      <t>ヒ</t>
    </rPh>
    <phoneticPr fontId="3"/>
  </si>
  <si>
    <t>公債費</t>
    <rPh sb="0" eb="2">
      <t>コウサイヒ</t>
    </rPh>
    <phoneticPr fontId="3"/>
  </si>
  <si>
    <t>諸支出金</t>
    <rPh sb="0" eb="1">
      <t>ショシ</t>
    </rPh>
    <rPh sb="1" eb="4">
      <t>シシュツキン</t>
    </rPh>
    <phoneticPr fontId="3"/>
  </si>
  <si>
    <t>予備費</t>
    <rPh sb="0" eb="2">
      <t>ヨビヒ</t>
    </rPh>
    <phoneticPr fontId="3"/>
  </si>
  <si>
    <t>３８．特別会計及び公営企業会計予算・決算の状況</t>
    <rPh sb="3" eb="5">
      <t>トクベツカ</t>
    </rPh>
    <rPh sb="5" eb="7">
      <t>カイケイオ</t>
    </rPh>
    <rPh sb="7" eb="8">
      <t>オヨコ</t>
    </rPh>
    <rPh sb="9" eb="11">
      <t>コウエイキ</t>
    </rPh>
    <rPh sb="11" eb="13">
      <t>キギョウカ</t>
    </rPh>
    <rPh sb="13" eb="15">
      <t>カイケイヨ</t>
    </rPh>
    <rPh sb="15" eb="17">
      <t>ヨサンケ</t>
    </rPh>
    <rPh sb="18" eb="20">
      <t>ケッサンジ</t>
    </rPh>
    <rPh sb="21" eb="23">
      <t>ジョウキョウ</t>
    </rPh>
    <phoneticPr fontId="3"/>
  </si>
  <si>
    <t>科目</t>
    <rPh sb="0" eb="1">
      <t>カモク</t>
    </rPh>
    <phoneticPr fontId="3"/>
  </si>
  <si>
    <t>特別会計総額</t>
    <rPh sb="0" eb="2">
      <t>トクベツカ</t>
    </rPh>
    <rPh sb="2" eb="4">
      <t>カイケイフ</t>
    </rPh>
    <rPh sb="4" eb="5">
      <t>フサガ</t>
    </rPh>
    <rPh sb="5" eb="6">
      <t>ガク</t>
    </rPh>
    <phoneticPr fontId="3"/>
  </si>
  <si>
    <t>国民健康保険事業</t>
    <rPh sb="0" eb="2">
      <t>コクミンケ</t>
    </rPh>
    <rPh sb="2" eb="4">
      <t>ケンコウホ</t>
    </rPh>
    <rPh sb="4" eb="6">
      <t>ホケンジ</t>
    </rPh>
    <rPh sb="6" eb="8">
      <t>ジギョウ</t>
    </rPh>
    <phoneticPr fontId="3"/>
  </si>
  <si>
    <t>霧ヶ峰リフト事業</t>
    <rPh sb="0" eb="1">
      <t>キリミ</t>
    </rPh>
    <rPh sb="2" eb="3">
      <t>ミネジ</t>
    </rPh>
    <rPh sb="6" eb="8">
      <t>ジギョウ</t>
    </rPh>
    <phoneticPr fontId="3"/>
  </si>
  <si>
    <t>奨学資金</t>
    <rPh sb="0" eb="2">
      <t>ショウガクシ</t>
    </rPh>
    <rPh sb="2" eb="4">
      <t>シキン</t>
    </rPh>
    <phoneticPr fontId="3"/>
  </si>
  <si>
    <t>公設地方卸売市場事業</t>
    <rPh sb="0" eb="2">
      <t>コウセツチ</t>
    </rPh>
    <rPh sb="2" eb="4">
      <t>チホウオ</t>
    </rPh>
    <rPh sb="4" eb="6">
      <t>オロシウリイ</t>
    </rPh>
    <rPh sb="6" eb="8">
      <t>イチバジ</t>
    </rPh>
    <rPh sb="8" eb="10">
      <t>ジギョウ</t>
    </rPh>
    <phoneticPr fontId="3"/>
  </si>
  <si>
    <t>駐車場事業</t>
    <rPh sb="0" eb="2">
      <t>チュウシャジ</t>
    </rPh>
    <rPh sb="2" eb="3">
      <t>ジョウジ</t>
    </rPh>
    <rPh sb="3" eb="5">
      <t>ジギョウ</t>
    </rPh>
    <phoneticPr fontId="3"/>
  </si>
  <si>
    <t>後期高齢者医療</t>
    <rPh sb="0" eb="2">
      <t>コウキコ</t>
    </rPh>
    <rPh sb="2" eb="5">
      <t>コウレイシャイ</t>
    </rPh>
    <rPh sb="5" eb="7">
      <t>イリョウ</t>
    </rPh>
    <phoneticPr fontId="3"/>
  </si>
  <si>
    <t>水道事業</t>
    <rPh sb="0" eb="2">
      <t>スイドウジ</t>
    </rPh>
    <rPh sb="2" eb="4">
      <t>ジギョウ</t>
    </rPh>
    <phoneticPr fontId="3"/>
  </si>
  <si>
    <t>温　泉　事　業</t>
    <rPh sb="0" eb="1">
      <t>オンイ</t>
    </rPh>
    <rPh sb="2" eb="3">
      <t>イズミコ</t>
    </rPh>
    <rPh sb="4" eb="5">
      <t>コトギ</t>
    </rPh>
    <rPh sb="6" eb="7">
      <t>ギョウ</t>
    </rPh>
    <phoneticPr fontId="3"/>
  </si>
  <si>
    <t>下水道事業</t>
    <rPh sb="0" eb="3">
      <t>ゲスイドウジ</t>
    </rPh>
    <rPh sb="3" eb="5">
      <t>ジギョウ</t>
    </rPh>
    <phoneticPr fontId="3"/>
  </si>
  <si>
    <t>資料：財政課、水道局</t>
    <rPh sb="0" eb="2">
      <t>シリョウザ</t>
    </rPh>
    <rPh sb="3" eb="5">
      <t>ザイセイカ</t>
    </rPh>
    <rPh sb="5" eb="6">
      <t>カス</t>
    </rPh>
    <rPh sb="7" eb="10">
      <t>スイドウキョク</t>
    </rPh>
    <phoneticPr fontId="3"/>
  </si>
  <si>
    <t>３９．市税収入の状況</t>
    <rPh sb="3" eb="5">
      <t>シゼイシ</t>
    </rPh>
    <rPh sb="5" eb="7">
      <t>シュウニュウジ</t>
    </rPh>
    <rPh sb="8" eb="10">
      <t>ジョウキョウ</t>
    </rPh>
    <phoneticPr fontId="3"/>
  </si>
  <si>
    <t>調定額</t>
    <rPh sb="0" eb="2">
      <t>チョウテイガクガク</t>
    </rPh>
    <phoneticPr fontId="3"/>
  </si>
  <si>
    <t>収入額</t>
    <rPh sb="0" eb="2">
      <t>シュウニュウガ</t>
    </rPh>
    <rPh sb="2" eb="3">
      <t>ガク</t>
    </rPh>
    <phoneticPr fontId="3"/>
  </si>
  <si>
    <t>総額</t>
    <rPh sb="0" eb="1">
      <t>ソウガク</t>
    </rPh>
    <phoneticPr fontId="3"/>
  </si>
  <si>
    <t>市民税</t>
    <rPh sb="0" eb="2">
      <t>シミンゼイ</t>
    </rPh>
    <phoneticPr fontId="3"/>
  </si>
  <si>
    <t>固定資産税</t>
    <rPh sb="0" eb="2">
      <t>コテイシ</t>
    </rPh>
    <rPh sb="2" eb="5">
      <t>シサンゼイ</t>
    </rPh>
    <phoneticPr fontId="3"/>
  </si>
  <si>
    <t>軽自動車税</t>
    <rPh sb="0" eb="4">
      <t>ケイジドウシャゼ</t>
    </rPh>
    <rPh sb="4" eb="5">
      <t>ゼイ</t>
    </rPh>
    <phoneticPr fontId="3"/>
  </si>
  <si>
    <t>市たばこ税</t>
    <rPh sb="0" eb="1">
      <t>シゼ</t>
    </rPh>
    <rPh sb="4" eb="5">
      <t>ゼイ</t>
    </rPh>
    <phoneticPr fontId="3"/>
  </si>
  <si>
    <t>入湯税</t>
    <rPh sb="0" eb="2">
      <t>ニュウトウゼ</t>
    </rPh>
    <rPh sb="2" eb="3">
      <t>ゼイ</t>
    </rPh>
    <phoneticPr fontId="3"/>
  </si>
  <si>
    <t>都市計画税</t>
    <rPh sb="0" eb="2">
      <t>トシケ</t>
    </rPh>
    <rPh sb="2" eb="4">
      <t>ケイカクゼ</t>
    </rPh>
    <rPh sb="4" eb="5">
      <t>ゼイ</t>
    </rPh>
    <phoneticPr fontId="3"/>
  </si>
  <si>
    <t>国民健康保険税</t>
    <rPh sb="0" eb="2">
      <t>コクミンケ</t>
    </rPh>
    <rPh sb="2" eb="4">
      <t>ケンコウホ</t>
    </rPh>
    <rPh sb="4" eb="6">
      <t>ホケンゼ</t>
    </rPh>
    <rPh sb="6" eb="7">
      <t>ゼイ</t>
    </rPh>
    <phoneticPr fontId="3"/>
  </si>
  <si>
    <t>資料：税務課</t>
    <rPh sb="0" eb="2">
      <t>シリョウゼ</t>
    </rPh>
    <rPh sb="3" eb="5">
      <t>ゼイムカ</t>
    </rPh>
    <rPh sb="5" eb="6">
      <t>カ</t>
    </rPh>
    <phoneticPr fontId="3"/>
  </si>
  <si>
    <t>４０．市債の状況</t>
    <rPh sb="3" eb="5">
      <t>シサイジ</t>
    </rPh>
    <rPh sb="6" eb="8">
      <t>ジョウキョウ</t>
    </rPh>
    <phoneticPr fontId="3"/>
  </si>
  <si>
    <t>（各年度末）</t>
    <rPh sb="1" eb="2">
      <t>カクネ</t>
    </rPh>
    <rPh sb="2" eb="4">
      <t>ネンドマ</t>
    </rPh>
    <rPh sb="4" eb="5">
      <t>マツ</t>
    </rPh>
    <phoneticPr fontId="3"/>
  </si>
  <si>
    <t>借　入　金（千円）</t>
    <rPh sb="0" eb="1">
      <t>シャクイ</t>
    </rPh>
    <rPh sb="2" eb="3">
      <t>イリキ</t>
    </rPh>
    <rPh sb="4" eb="5">
      <t>キンセ</t>
    </rPh>
    <rPh sb="6" eb="8">
      <t>センエン</t>
    </rPh>
    <phoneticPr fontId="3"/>
  </si>
  <si>
    <t>償還元金（千円）</t>
    <rPh sb="0" eb="2">
      <t>ショウカンガ</t>
    </rPh>
    <rPh sb="2" eb="4">
      <t>ガンキン</t>
    </rPh>
    <phoneticPr fontId="3"/>
  </si>
  <si>
    <t>年度末未償還元金（千円）</t>
    <rPh sb="0" eb="3">
      <t>ネンドマツミ</t>
    </rPh>
    <rPh sb="3" eb="6">
      <t>ミショウカンガ</t>
    </rPh>
    <rPh sb="6" eb="8">
      <t>ガンキン</t>
    </rPh>
    <phoneticPr fontId="3"/>
  </si>
  <si>
    <t>※この状況は水道温泉事業会計を除く全会計分についてである。
　なお平成22年度より企業会計へ移行した下水道会計分を除いている。
　償還元金は年度末未償還元金千円表示のため端数調整がされた数値である。</t>
    <rPh sb="3" eb="5">
      <t>ジョウキョウス</t>
    </rPh>
    <rPh sb="6" eb="8">
      <t>スイドウオ</t>
    </rPh>
    <rPh sb="8" eb="10">
      <t>オンセンジ</t>
    </rPh>
    <rPh sb="10" eb="12">
      <t>ジギョウカ</t>
    </rPh>
    <rPh sb="12" eb="14">
      <t>カイケイノ</t>
    </rPh>
    <rPh sb="15" eb="16">
      <t>ノゾゼ</t>
    </rPh>
    <rPh sb="17" eb="18">
      <t>ゼンカ</t>
    </rPh>
    <rPh sb="18" eb="20">
      <t>カイケイブ</t>
    </rPh>
    <rPh sb="20" eb="21">
      <t>ブンブ</t>
    </rPh>
    <rPh sb="55" eb="56">
      <t>ブンノ</t>
    </rPh>
    <rPh sb="57" eb="58">
      <t>ノゾ</t>
    </rPh>
    <phoneticPr fontId="3"/>
  </si>
  <si>
    <t>資料：財政課</t>
  </si>
  <si>
    <t>４１．市有財産の状況</t>
    <rPh sb="3" eb="4">
      <t>シユ</t>
    </rPh>
    <rPh sb="4" eb="5">
      <t>ユウザ</t>
    </rPh>
    <rPh sb="5" eb="7">
      <t>ザイサンジ</t>
    </rPh>
    <rPh sb="8" eb="10">
      <t>ジョウキョウ</t>
    </rPh>
    <phoneticPr fontId="3"/>
  </si>
  <si>
    <t>公有財産</t>
    <rPh sb="0" eb="2">
      <t>コウユウザ</t>
    </rPh>
    <rPh sb="2" eb="4">
      <t>ザイサン</t>
    </rPh>
    <phoneticPr fontId="3"/>
  </si>
  <si>
    <t>行政財産</t>
    <rPh sb="0" eb="2">
      <t>ギョウセイザ</t>
    </rPh>
    <rPh sb="2" eb="4">
      <t>ザイサン</t>
    </rPh>
    <phoneticPr fontId="3"/>
  </si>
  <si>
    <t>普通財産</t>
    <rPh sb="0" eb="2">
      <t>フツウザ</t>
    </rPh>
    <rPh sb="2" eb="4">
      <t>ザイサン</t>
    </rPh>
    <phoneticPr fontId="3"/>
  </si>
  <si>
    <t>積　　立　　金
有　価　証　券
出資による権利
（千円）</t>
    <rPh sb="0" eb="1">
      <t>セキリ</t>
    </rPh>
    <rPh sb="3" eb="4">
      <t>リツキ</t>
    </rPh>
    <rPh sb="6" eb="7">
      <t>キンユ</t>
    </rPh>
    <rPh sb="8" eb="9">
      <t>ユウア</t>
    </rPh>
    <rPh sb="10" eb="11">
      <t>アタイア</t>
    </rPh>
    <rPh sb="12" eb="13">
      <t>アカシケ</t>
    </rPh>
    <rPh sb="14" eb="15">
      <t>ケンシ</t>
    </rPh>
    <rPh sb="16" eb="18">
      <t>シュッシケ</t>
    </rPh>
    <rPh sb="21" eb="23">
      <t>ケンリセ</t>
    </rPh>
    <rPh sb="25" eb="27">
      <t>センエン</t>
    </rPh>
    <phoneticPr fontId="3"/>
  </si>
  <si>
    <t>公用財産</t>
    <rPh sb="0" eb="2">
      <t>コウヨウザ</t>
    </rPh>
    <rPh sb="2" eb="4">
      <t>ザイサン</t>
    </rPh>
    <phoneticPr fontId="3"/>
  </si>
  <si>
    <t>公共用財産</t>
    <rPh sb="0" eb="2">
      <t>コウキョウヨ</t>
    </rPh>
    <rPh sb="2" eb="3">
      <t>ヨウザ</t>
    </rPh>
    <rPh sb="3" eb="5">
      <t>ザイサン</t>
    </rPh>
    <phoneticPr fontId="3"/>
  </si>
  <si>
    <t>土　地
（㎡）</t>
    <rPh sb="0" eb="1">
      <t>ツチチ</t>
    </rPh>
    <rPh sb="2" eb="3">
      <t>チ</t>
    </rPh>
    <phoneticPr fontId="3"/>
  </si>
  <si>
    <t>建　物
（㎡）</t>
    <rPh sb="0" eb="1">
      <t>ケンブ</t>
    </rPh>
    <rPh sb="2" eb="3">
      <t>ブツ</t>
    </rPh>
    <phoneticPr fontId="3"/>
  </si>
  <si>
    <t>山林・原野
（㎡）</t>
    <rPh sb="0" eb="2">
      <t>サンリンゲ</t>
    </rPh>
    <rPh sb="3" eb="5">
      <t>ゲンヤ</t>
    </rPh>
    <phoneticPr fontId="3"/>
  </si>
  <si>
    <t>土地（㎡）</t>
    <rPh sb="0" eb="2">
      <t>トチ</t>
    </rPh>
    <phoneticPr fontId="3"/>
  </si>
  <si>
    <t>建物（㎡）</t>
    <rPh sb="0" eb="2">
      <t>タテモノ</t>
    </rPh>
    <phoneticPr fontId="3"/>
  </si>
  <si>
    <t>※この状況は普通会計分についてである。</t>
    <rPh sb="3" eb="5">
      <t>ジョウキョウフ</t>
    </rPh>
    <rPh sb="6" eb="8">
      <t>フツウカ</t>
    </rPh>
    <rPh sb="8" eb="10">
      <t>カイケイブ</t>
    </rPh>
    <rPh sb="10" eb="11">
      <t>ブン</t>
    </rPh>
    <phoneticPr fontId="3"/>
  </si>
  <si>
    <t>４２．基準財政収入額・需要額の状況</t>
    <rPh sb="3" eb="5">
      <t>キジュンザ</t>
    </rPh>
    <rPh sb="5" eb="7">
      <t>ザイセイシ</t>
    </rPh>
    <rPh sb="7" eb="9">
      <t>シュウニュウガ</t>
    </rPh>
    <rPh sb="9" eb="10">
      <t>ガクジ</t>
    </rPh>
    <rPh sb="11" eb="13">
      <t>ジュヨウガ</t>
    </rPh>
    <rPh sb="13" eb="14">
      <t>ガクジ</t>
    </rPh>
    <rPh sb="15" eb="17">
      <t>ジョウキョウ</t>
    </rPh>
    <phoneticPr fontId="3"/>
  </si>
  <si>
    <t>基準財政収入額
（千円）</t>
    <rPh sb="0" eb="2">
      <t>キジュンザ</t>
    </rPh>
    <rPh sb="2" eb="4">
      <t>ザイセイシ</t>
    </rPh>
    <rPh sb="4" eb="6">
      <t>シュウニュウガ</t>
    </rPh>
    <rPh sb="6" eb="7">
      <t>ガクセ</t>
    </rPh>
    <rPh sb="9" eb="11">
      <t>センエン</t>
    </rPh>
    <phoneticPr fontId="3"/>
  </si>
  <si>
    <t>基準財政需要額
（千円）</t>
    <rPh sb="0" eb="2">
      <t>キジュンザ</t>
    </rPh>
    <rPh sb="2" eb="4">
      <t>ザイセイジ</t>
    </rPh>
    <rPh sb="4" eb="6">
      <t>ジュヨウガ</t>
    </rPh>
    <rPh sb="6" eb="7">
      <t>ガクセ</t>
    </rPh>
    <rPh sb="9" eb="11">
      <t>センエン</t>
    </rPh>
    <phoneticPr fontId="3"/>
  </si>
  <si>
    <t>交付基準額
（千円）</t>
    <rPh sb="0" eb="2">
      <t>コウフキ</t>
    </rPh>
    <rPh sb="2" eb="4">
      <t>キジュンガ</t>
    </rPh>
    <rPh sb="4" eb="5">
      <t>ガクセ</t>
    </rPh>
    <rPh sb="7" eb="9">
      <t>センエン</t>
    </rPh>
    <phoneticPr fontId="3"/>
  </si>
  <si>
    <t>財政力指数</t>
    <rPh sb="0" eb="3">
      <t>ザイセイリョクシ</t>
    </rPh>
    <rPh sb="3" eb="5">
      <t>シスウ</t>
    </rPh>
    <phoneticPr fontId="3"/>
  </si>
  <si>
    <t>※基準財政収入額及び基準財政需要額は錯誤前の額である。
　財政力指数は3ヶ年平均の数値である。</t>
    <rPh sb="1" eb="3">
      <t>キジュンザ</t>
    </rPh>
    <rPh sb="3" eb="5">
      <t>ザイセイシ</t>
    </rPh>
    <rPh sb="5" eb="7">
      <t>シュウニュウガ</t>
    </rPh>
    <rPh sb="7" eb="8">
      <t>ガクオ</t>
    </rPh>
    <rPh sb="8" eb="9">
      <t>オヨキ</t>
    </rPh>
    <rPh sb="10" eb="12">
      <t>キジュンザ</t>
    </rPh>
    <rPh sb="12" eb="14">
      <t>ザイセイジ</t>
    </rPh>
    <rPh sb="14" eb="16">
      <t>ジュヨウガ</t>
    </rPh>
    <rPh sb="16" eb="17">
      <t>ガクサ</t>
    </rPh>
    <rPh sb="18" eb="20">
      <t>サクゴマ</t>
    </rPh>
    <rPh sb="20" eb="21">
      <t>マエガ</t>
    </rPh>
    <rPh sb="22" eb="23">
      <t>ガク</t>
    </rPh>
    <phoneticPr fontId="3"/>
  </si>
  <si>
    <t>４３．選挙人名簿登録者数</t>
    <rPh sb="3" eb="5">
      <t>センキョニ</t>
    </rPh>
    <rPh sb="5" eb="6">
      <t>ニンメ</t>
    </rPh>
    <rPh sb="6" eb="8">
      <t>メイボト</t>
    </rPh>
    <rPh sb="8" eb="11">
      <t>トウロクシャス</t>
    </rPh>
    <rPh sb="11" eb="12">
      <t>スウ</t>
    </rPh>
    <phoneticPr fontId="3"/>
  </si>
  <si>
    <t>（単位：人）</t>
  </si>
  <si>
    <t>確　定　日</t>
    <rPh sb="0" eb="1">
      <t>アキラサ</t>
    </rPh>
    <rPh sb="2" eb="3">
      <t>サダムビ</t>
    </rPh>
    <rPh sb="4" eb="5">
      <t>ビ</t>
    </rPh>
    <phoneticPr fontId="3"/>
  </si>
  <si>
    <t>令和元年9月2日</t>
    <rPh sb="0" eb="2">
      <t>レイワガ</t>
    </rPh>
    <rPh sb="2" eb="4">
      <t>ガンネンガ</t>
    </rPh>
    <rPh sb="5" eb="6">
      <t>ガツニ</t>
    </rPh>
    <rPh sb="7" eb="8">
      <t>ニチ</t>
    </rPh>
    <phoneticPr fontId="3"/>
  </si>
  <si>
    <t>資料：選挙管理委員会</t>
    <rPh sb="0" eb="2">
      <t>シリョウセ</t>
    </rPh>
    <rPh sb="3" eb="5">
      <t>センキョカ</t>
    </rPh>
    <rPh sb="5" eb="7">
      <t>カンリイ</t>
    </rPh>
    <rPh sb="7" eb="10">
      <t>イインカイ</t>
    </rPh>
    <phoneticPr fontId="3"/>
  </si>
  <si>
    <t>４４．各種選挙投票状況</t>
    <rPh sb="3" eb="5">
      <t>カクシュセ</t>
    </rPh>
    <rPh sb="5" eb="7">
      <t>センキョト</t>
    </rPh>
    <rPh sb="7" eb="9">
      <t>トウヒョウジ</t>
    </rPh>
    <rPh sb="9" eb="11">
      <t>ジョウキョウ</t>
    </rPh>
    <phoneticPr fontId="3"/>
  </si>
  <si>
    <t>種別</t>
    <rPh sb="0" eb="1">
      <t>シュベツ</t>
    </rPh>
    <phoneticPr fontId="3"/>
  </si>
  <si>
    <t>執行日</t>
    <rPh sb="0" eb="2">
      <t>シッコウビ</t>
    </rPh>
    <rPh sb="2" eb="3">
      <t>ビ</t>
    </rPh>
    <phoneticPr fontId="3"/>
  </si>
  <si>
    <t>当日有権者数（人）</t>
    <rPh sb="0" eb="2">
      <t>トウジツユ</t>
    </rPh>
    <rPh sb="2" eb="4">
      <t>ユウケンシ</t>
    </rPh>
    <rPh sb="4" eb="5">
      <t>シャス</t>
    </rPh>
    <rPh sb="5" eb="6">
      <t>スウ</t>
    </rPh>
    <rPh sb="7" eb="8">
      <t>ニン</t>
    </rPh>
    <phoneticPr fontId="3"/>
  </si>
  <si>
    <t>投票者数（人）</t>
    <rPh sb="0" eb="3">
      <t>トウヒョウシャス</t>
    </rPh>
    <rPh sb="3" eb="4">
      <t>スウ</t>
    </rPh>
    <rPh sb="5" eb="6">
      <t>ニン</t>
    </rPh>
    <phoneticPr fontId="3"/>
  </si>
  <si>
    <t>投票率（％）</t>
    <rPh sb="0" eb="2">
      <t>トウヒョウリ</t>
    </rPh>
    <rPh sb="2" eb="3">
      <t>リツ</t>
    </rPh>
    <phoneticPr fontId="3"/>
  </si>
  <si>
    <t>参議院議員（選挙区）</t>
    <rPh sb="0" eb="3">
      <t>サンギインギ</t>
    </rPh>
    <rPh sb="3" eb="5">
      <t>ギインセ</t>
    </rPh>
    <rPh sb="6" eb="9">
      <t>センキョク</t>
    </rPh>
    <phoneticPr fontId="3"/>
  </si>
  <si>
    <t>25. 7.21</t>
  </si>
  <si>
    <t>参議院議員（比例代表）</t>
    <rPh sb="0" eb="3">
      <t>サンギインギ</t>
    </rPh>
    <rPh sb="3" eb="5">
      <t>ギインヒ</t>
    </rPh>
    <rPh sb="6" eb="8">
      <t>ヒレイダ</t>
    </rPh>
    <rPh sb="8" eb="10">
      <t>ダイヒョウ</t>
    </rPh>
    <phoneticPr fontId="3"/>
  </si>
  <si>
    <t>長野県知事</t>
    <rPh sb="0" eb="2">
      <t>ナガノケ</t>
    </rPh>
    <rPh sb="2" eb="5">
      <t>ケンチジ</t>
    </rPh>
    <phoneticPr fontId="3"/>
  </si>
  <si>
    <t>26. 8.10</t>
  </si>
  <si>
    <t>衆議院議員（小選挙区）</t>
    <rPh sb="0" eb="3">
      <t>シュウギインギ</t>
    </rPh>
    <rPh sb="3" eb="5">
      <t>ギインシ</t>
    </rPh>
    <rPh sb="6" eb="10">
      <t>ショウセンキョク</t>
    </rPh>
    <phoneticPr fontId="3"/>
  </si>
  <si>
    <t>26.12.14</t>
  </si>
  <si>
    <t>衆議院議員（比例代表）</t>
    <rPh sb="0" eb="3">
      <t>シュウギインギ</t>
    </rPh>
    <rPh sb="3" eb="5">
      <t>ギインヒ</t>
    </rPh>
    <rPh sb="6" eb="8">
      <t>ヒレイダ</t>
    </rPh>
    <rPh sb="8" eb="10">
      <t>ダイヒョウ</t>
    </rPh>
    <phoneticPr fontId="3"/>
  </si>
  <si>
    <t>県議会議員</t>
    <rPh sb="0" eb="1">
      <t>ケンギ</t>
    </rPh>
    <rPh sb="1" eb="3">
      <t>ギカイギ</t>
    </rPh>
    <rPh sb="3" eb="5">
      <t>ギイン</t>
    </rPh>
    <phoneticPr fontId="3"/>
  </si>
  <si>
    <t>27. 4.12</t>
  </si>
  <si>
    <t>諏訪市長</t>
    <rPh sb="0" eb="3">
      <t>スワシチョウ</t>
    </rPh>
    <phoneticPr fontId="3"/>
  </si>
  <si>
    <t>27. 4.26</t>
  </si>
  <si>
    <t>無投票</t>
    <rPh sb="0" eb="2">
      <t>ムトウヒョウ</t>
    </rPh>
    <phoneticPr fontId="3"/>
  </si>
  <si>
    <t>市議会議員</t>
    <rPh sb="0" eb="1">
      <t>シギ</t>
    </rPh>
    <rPh sb="1" eb="3">
      <t>ギカイギ</t>
    </rPh>
    <rPh sb="3" eb="5">
      <t>ギイン</t>
    </rPh>
    <phoneticPr fontId="3"/>
  </si>
  <si>
    <t>28. 7.10</t>
  </si>
  <si>
    <t>29.10.22</t>
  </si>
  <si>
    <t>30. 8. 5</t>
  </si>
  <si>
    <t>31. 4. 7</t>
  </si>
  <si>
    <t>31. 4.21</t>
  </si>
  <si>
    <t xml:space="preserve"> 1. 7.21</t>
  </si>
  <si>
    <t>参議院議員補欠（選挙区）</t>
    <rPh sb="0" eb="3">
      <t>サンギインギ</t>
    </rPh>
    <rPh sb="3" eb="5">
      <t>ギインホ</t>
    </rPh>
    <rPh sb="5" eb="6">
      <t>ホケ</t>
    </rPh>
    <rPh sb="6" eb="7">
      <t>ケツセ</t>
    </rPh>
    <rPh sb="8" eb="11">
      <t>センキョク</t>
    </rPh>
    <phoneticPr fontId="3"/>
  </si>
  <si>
    <t>3. 4.25</t>
  </si>
  <si>
    <t>衆議院議員（小選挙区）</t>
    <rPh sb="0" eb="3">
      <t>シュウギインギ</t>
    </rPh>
    <rPh sb="3" eb="5">
      <t>ギインシ</t>
    </rPh>
    <rPh sb="6" eb="7">
      <t>ショウセ</t>
    </rPh>
    <rPh sb="7" eb="10">
      <t>センキョク</t>
    </rPh>
    <phoneticPr fontId="3"/>
  </si>
  <si>
    <t>3.10.31</t>
  </si>
  <si>
    <t>衆議院議員（比例代表）</t>
    <rPh sb="0" eb="3">
      <t>シュウギインギ</t>
    </rPh>
    <rPh sb="3" eb="5">
      <t>ギインヒ</t>
    </rPh>
    <rPh sb="6" eb="10">
      <t>ヒレイダイヒョウ</t>
    </rPh>
    <phoneticPr fontId="3"/>
  </si>
  <si>
    <t>4. 7.10</t>
  </si>
  <si>
    <t>4. 8. 7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</si>
</sst>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 #,##0_ ;_ * \-#,##0_ ;_ * &quot;-&quot;_ ;_ @_ "/>
    <numFmt numFmtId="176" formatCode="#,##0_ "/>
    <numFmt numFmtId="177" formatCode="0.0_ "/>
    <numFmt numFmtId="178" formatCode="0;&quot;△ &quot;0"/>
    <numFmt numFmtId="179" formatCode="#,##0;&quot;△ &quot;#,##0"/>
    <numFmt numFmtId="180" formatCode="0_ "/>
    <numFmt numFmtId="181" formatCode="#,##0\ ;\-#,##0\ ;\ &quot;-&quot;"/>
    <numFmt numFmtId="182" formatCode="#,##0_);[Red]\(#,##0\)"/>
    <numFmt numFmtId="183" formatCode="\ ###,###,###,##0;&quot;-&quot;###,###,###,##0"/>
    <numFmt numFmtId="184" formatCode="0_);[Red]\(0\)"/>
    <numFmt numFmtId="185" formatCode="#,##0;\-#,##0;&quot;-&quot;"/>
    <numFmt numFmtId="186" formatCode="#,##0_ ;[Red]\-#,##0\ "/>
    <numFmt numFmtId="187" formatCode="#,###,###,##0;&quot; -&quot;###,###,##0"/>
    <numFmt numFmtId="188" formatCode="##,###,###,##0;&quot;-&quot;#,###,###,##0"/>
    <numFmt numFmtId="189" formatCode="###,###,###,##0;&quot;-&quot;##,###,###,##0"/>
    <numFmt numFmtId="190" formatCode="#,##0.0_ "/>
    <numFmt numFmtId="191" formatCode="#,##0.00_ "/>
    <numFmt numFmtId="192" formatCode="0.00_ "/>
    <numFmt numFmtId="193" formatCode="&quot;(&quot;General&quot;)&quot;"/>
    <numFmt numFmtId="194" formatCode="#,##0.000_ "/>
    <numFmt numFmtId="195" formatCode="0.00_);[Red]\(0.00\)"/>
  </numFmts>
  <fonts count="19">
    <font>
      <sz val="11"/>
      <name val="ＭＳ 明朝"/>
      <family val="1"/>
      <charset val="128"/>
    </font>
    <font>
      <sz val="11"/>
      <name val="ＭＳ 明朝"/>
      <family val="1"/>
      <charset val="128"/>
    </font>
    <font>
      <sz val="14"/>
      <name val="ＭＳ 明朝"/>
      <family val="1"/>
      <charset val="128"/>
    </font>
    <font>
      <sz val="6"/>
      <name val="ＭＳ 明朝"/>
      <family val="1"/>
      <charset val="128"/>
    </font>
    <font>
      <b/>
      <sz val="14"/>
      <name val="ＭＳ 明朝"/>
      <family val="1"/>
      <charset val="128"/>
    </font>
    <font>
      <sz val="12"/>
      <name val="ＭＳ 明朝"/>
      <family val="1"/>
      <charset val="128"/>
    </font>
    <font>
      <sz val="11"/>
      <name val="ＭＳ Ｐゴシック"/>
      <family val="3"/>
      <charset val="128"/>
    </font>
    <font>
      <sz val="10"/>
      <name val="ＭＳ 明朝"/>
      <family val="1"/>
      <charset val="128"/>
    </font>
    <font>
      <sz val="11"/>
      <color indexed="8"/>
      <name val="ＭＳ Ｐゴシック"/>
      <family val="3"/>
      <charset val="128"/>
    </font>
    <font>
      <sz val="11"/>
      <name val="ＭＳ ゴシック"/>
      <family val="3"/>
      <charset val="128"/>
    </font>
    <font>
      <sz val="9"/>
      <color indexed="10"/>
      <name val="ＭＳ ゴシック"/>
      <family val="3"/>
      <charset val="128"/>
    </font>
    <font>
      <sz val="10"/>
      <color indexed="8"/>
      <name val="ＭＳ 明朝"/>
      <family val="1"/>
      <charset val="128"/>
    </font>
    <font>
      <b/>
      <sz val="14"/>
      <name val="ＭＳ ゴシック"/>
      <family val="3"/>
      <charset val="128"/>
    </font>
    <font>
      <sz val="14"/>
      <name val="ＭＳ ゴシック"/>
      <family val="3"/>
      <charset val="128"/>
    </font>
    <font>
      <sz val="11"/>
      <color indexed="10"/>
      <name val="ＭＳ ゴシック"/>
      <family val="3"/>
      <charset val="128"/>
    </font>
    <font>
      <sz val="11"/>
      <color rgb="FFFF0000"/>
      <name val="ＭＳ 明朝"/>
      <family val="1"/>
      <charset val="128"/>
    </font>
    <font>
      <sz val="10"/>
      <color indexed="39"/>
      <name val="Verdana"/>
      <family val="2"/>
    </font>
    <font>
      <b/>
      <sz val="10"/>
      <color indexed="10"/>
      <name val="Courier New"/>
      <family val="3"/>
    </font>
    <font>
      <b/>
      <sz val="1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xf numFmtId="0" fontId="6" fillId="0" borderId="0"/>
    <xf numFmtId="3" fontId="1" fillId="0" borderId="0">
      <alignment vertical="center"/>
    </xf>
  </cellStyleXfs>
  <cellXfs count="338">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2" fillId="0" borderId="6" xfId="0" applyFont="1" applyFill="1" applyBorder="1" applyAlignment="1">
      <alignment vertical="center"/>
    </xf>
    <xf numFmtId="176" fontId="2" fillId="0" borderId="6" xfId="0" applyNumberFormat="1" applyFont="1" applyFill="1" applyBorder="1" applyAlignment="1">
      <alignment vertical="center"/>
    </xf>
    <xf numFmtId="176" fontId="4" fillId="0" borderId="6" xfId="0" applyNumberFormat="1" applyFont="1" applyFill="1" applyBorder="1" applyAlignment="1">
      <alignment vertical="center"/>
    </xf>
    <xf numFmtId="177" fontId="2" fillId="0" borderId="6" xfId="0" applyNumberFormat="1" applyFont="1" applyFill="1" applyBorder="1" applyAlignment="1">
      <alignment vertical="center"/>
    </xf>
    <xf numFmtId="0" fontId="2" fillId="0" borderId="6" xfId="0" applyFont="1" applyFill="1" applyBorder="1" applyAlignment="1">
      <alignment horizontal="center" vertical="center"/>
    </xf>
    <xf numFmtId="0" fontId="2" fillId="0" borderId="7" xfId="0" applyFont="1" applyFill="1" applyBorder="1" applyAlignment="1">
      <alignment horizontal="right" vertical="top"/>
    </xf>
    <xf numFmtId="176" fontId="2" fillId="0" borderId="6" xfId="0" applyNumberFormat="1" applyFont="1" applyFill="1" applyBorder="1" applyAlignment="1">
      <alignment horizontal="right" vertical="center"/>
    </xf>
    <xf numFmtId="177" fontId="2" fillId="0" borderId="6"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2" fillId="0" borderId="0" xfId="0" applyFont="1" applyFill="1" applyAlignment="1">
      <alignment horizontal="left" vertical="top"/>
    </xf>
    <xf numFmtId="0" fontId="2" fillId="0" borderId="7" xfId="0" applyFont="1" applyFill="1" applyBorder="1" applyAlignment="1">
      <alignment vertical="top"/>
    </xf>
    <xf numFmtId="178" fontId="2" fillId="0" borderId="6" xfId="0" applyNumberFormat="1" applyFont="1" applyFill="1" applyBorder="1" applyAlignment="1">
      <alignment vertical="center"/>
    </xf>
    <xf numFmtId="179" fontId="2" fillId="0" borderId="6" xfId="0" applyNumberFormat="1" applyFont="1" applyFill="1" applyBorder="1" applyAlignment="1">
      <alignment vertical="center"/>
    </xf>
    <xf numFmtId="180" fontId="4" fillId="0" borderId="6" xfId="0" applyNumberFormat="1" applyFont="1" applyFill="1" applyBorder="1" applyAlignment="1">
      <alignment vertical="center"/>
    </xf>
    <xf numFmtId="180" fontId="2" fillId="0" borderId="6" xfId="0" applyNumberFormat="1" applyFont="1" applyFill="1" applyBorder="1" applyAlignment="1">
      <alignment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180" fontId="4" fillId="0" borderId="6" xfId="0" applyNumberFormat="1" applyFont="1" applyFill="1" applyBorder="1" applyAlignment="1">
      <alignment horizontal="right" vertical="center"/>
    </xf>
    <xf numFmtId="180" fontId="2" fillId="0" borderId="6" xfId="0" applyNumberFormat="1" applyFont="1" applyFill="1" applyBorder="1" applyAlignment="1">
      <alignment horizontal="right" vertical="center"/>
    </xf>
    <xf numFmtId="41" fontId="2" fillId="0" borderId="6" xfId="0" applyNumberFormat="1" applyFont="1" applyFill="1" applyBorder="1" applyAlignment="1">
      <alignment horizontal="right" vertical="center"/>
    </xf>
    <xf numFmtId="0" fontId="2" fillId="0" borderId="7" xfId="0" applyFont="1" applyFill="1" applyBorder="1" applyAlignment="1">
      <alignment horizontal="right" vertical="top" wrapText="1"/>
    </xf>
    <xf numFmtId="0" fontId="0" fillId="0" borderId="7" xfId="0" applyFill="1" applyBorder="1" applyAlignment="1">
      <alignment vertical="center"/>
    </xf>
    <xf numFmtId="0" fontId="2" fillId="0" borderId="0" xfId="0" applyFont="1" applyAlignment="1">
      <alignment vertical="center"/>
    </xf>
    <xf numFmtId="0" fontId="0" fillId="0" borderId="0" xfId="0" applyAlignment="1">
      <alignment vertical="center"/>
    </xf>
    <xf numFmtId="0" fontId="5" fillId="0" borderId="6" xfId="0" applyFont="1" applyFill="1" applyBorder="1" applyAlignment="1">
      <alignment horizontal="center" vertical="center"/>
    </xf>
    <xf numFmtId="0" fontId="5" fillId="0" borderId="6" xfId="0" applyFont="1" applyBorder="1" applyAlignment="1">
      <alignment horizontal="center" vertical="center"/>
    </xf>
    <xf numFmtId="41" fontId="5" fillId="0" borderId="6"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0" fontId="5" fillId="0" borderId="11"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6" xfId="0" applyFont="1" applyBorder="1" applyAlignment="1">
      <alignment horizontal="left" vertical="center"/>
    </xf>
    <xf numFmtId="0" fontId="5" fillId="0" borderId="0" xfId="0" applyFont="1" applyFill="1" applyAlignment="1">
      <alignment horizontal="center" vertical="center"/>
    </xf>
    <xf numFmtId="0" fontId="0" fillId="0" borderId="0" xfId="0" applyFill="1" applyAlignment="1">
      <alignment vertical="center"/>
    </xf>
    <xf numFmtId="0" fontId="5" fillId="0" borderId="0" xfId="0" applyFont="1" applyFill="1" applyBorder="1" applyAlignment="1">
      <alignment horizontal="right" vertical="center"/>
    </xf>
    <xf numFmtId="0" fontId="5" fillId="0" borderId="0" xfId="0" applyFont="1" applyAlignment="1">
      <alignment horizontal="center" vertical="center"/>
    </xf>
    <xf numFmtId="0" fontId="2" fillId="0" borderId="8" xfId="0" applyFont="1" applyFill="1" applyBorder="1" applyAlignment="1">
      <alignment horizontal="right" vertical="center"/>
    </xf>
    <xf numFmtId="0" fontId="2" fillId="0" borderId="6" xfId="0" applyFont="1" applyFill="1" applyBorder="1" applyAlignment="1">
      <alignment horizontal="distributed" vertical="center" indent="1"/>
    </xf>
    <xf numFmtId="0" fontId="5" fillId="0" borderId="6" xfId="0" applyFont="1" applyFill="1" applyBorder="1" applyAlignment="1">
      <alignment horizontal="center" vertical="center" wrapText="1"/>
    </xf>
    <xf numFmtId="181" fontId="4" fillId="0" borderId="6"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181" fontId="2" fillId="0" borderId="12" xfId="0" applyNumberFormat="1" applyFont="1" applyFill="1" applyBorder="1" applyAlignment="1">
      <alignment horizontal="right" vertical="center"/>
    </xf>
    <xf numFmtId="0" fontId="0" fillId="0" borderId="0" xfId="0" applyFill="1" applyBorder="1" applyAlignment="1">
      <alignment vertical="center"/>
    </xf>
    <xf numFmtId="0" fontId="2" fillId="0" borderId="0" xfId="0" applyFont="1" applyFill="1" applyBorder="1" applyAlignment="1">
      <alignment horizontal="right" vertical="top"/>
    </xf>
    <xf numFmtId="0" fontId="2" fillId="0" borderId="0" xfId="0" applyFont="1" applyFill="1" applyBorder="1" applyAlignment="1">
      <alignment horizontal="right"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6" xfId="0" applyFont="1" applyFill="1" applyBorder="1" applyAlignment="1">
      <alignment horizontal="center" vertical="center"/>
    </xf>
    <xf numFmtId="176" fontId="2" fillId="0" borderId="2" xfId="0" applyNumberFormat="1" applyFont="1" applyFill="1" applyBorder="1" applyAlignment="1">
      <alignment horizontal="right" vertical="center"/>
    </xf>
    <xf numFmtId="176" fontId="2" fillId="0" borderId="11" xfId="0" applyNumberFormat="1" applyFont="1" applyFill="1" applyBorder="1" applyAlignment="1">
      <alignment horizontal="right" vertical="center"/>
    </xf>
    <xf numFmtId="182" fontId="2" fillId="0" borderId="6" xfId="0" applyNumberFormat="1" applyFont="1" applyFill="1" applyBorder="1" applyAlignment="1">
      <alignment horizontal="right" vertical="center"/>
    </xf>
    <xf numFmtId="182" fontId="2" fillId="0" borderId="2" xfId="0" applyNumberFormat="1" applyFont="1" applyFill="1" applyBorder="1" applyAlignment="1">
      <alignment horizontal="right" vertical="center"/>
    </xf>
    <xf numFmtId="182" fontId="2" fillId="0" borderId="11" xfId="0" applyNumberFormat="1" applyFont="1" applyFill="1" applyBorder="1" applyAlignment="1">
      <alignment horizontal="right" vertical="center"/>
    </xf>
    <xf numFmtId="0" fontId="2" fillId="0" borderId="0" xfId="0" applyFont="1" applyFill="1" applyBorder="1" applyAlignment="1">
      <alignment vertical="top"/>
    </xf>
    <xf numFmtId="0" fontId="0" fillId="0" borderId="0" xfId="0" applyFont="1" applyFill="1" applyAlignment="1">
      <alignment vertical="center"/>
    </xf>
    <xf numFmtId="176" fontId="0" fillId="0" borderId="6" xfId="0" applyNumberFormat="1" applyFont="1" applyFill="1" applyBorder="1" applyAlignment="1">
      <alignment horizontal="center" vertical="center"/>
    </xf>
    <xf numFmtId="0" fontId="0" fillId="0" borderId="6" xfId="0" applyFont="1" applyFill="1" applyBorder="1" applyAlignment="1">
      <alignment vertical="center"/>
    </xf>
    <xf numFmtId="176" fontId="0" fillId="0" borderId="6" xfId="0" applyNumberFormat="1" applyFont="1" applyFill="1" applyBorder="1" applyAlignment="1">
      <alignment horizontal="right" vertical="center"/>
    </xf>
    <xf numFmtId="176" fontId="0" fillId="0" borderId="6" xfId="0" applyNumberFormat="1" applyFont="1" applyFill="1" applyBorder="1" applyAlignment="1">
      <alignment vertical="center"/>
    </xf>
    <xf numFmtId="0" fontId="0" fillId="0" borderId="0" xfId="0" applyFont="1" applyFill="1" applyAlignment="1">
      <alignment horizontal="right" vertical="center"/>
    </xf>
    <xf numFmtId="182" fontId="2" fillId="0" borderId="6" xfId="0" applyNumberFormat="1" applyFont="1" applyFill="1" applyBorder="1" applyAlignment="1">
      <alignment vertical="center"/>
    </xf>
    <xf numFmtId="182" fontId="2" fillId="0" borderId="3" xfId="0" applyNumberFormat="1" applyFont="1" applyFill="1" applyBorder="1" applyAlignment="1">
      <alignment vertical="center"/>
    </xf>
    <xf numFmtId="182" fontId="2" fillId="0" borderId="8" xfId="0" applyNumberFormat="1" applyFont="1" applyFill="1" applyBorder="1" applyAlignment="1">
      <alignment vertical="center"/>
    </xf>
    <xf numFmtId="182" fontId="2" fillId="0" borderId="14" xfId="0" applyNumberFormat="1" applyFont="1" applyFill="1" applyBorder="1" applyAlignment="1">
      <alignment vertical="center"/>
    </xf>
    <xf numFmtId="182" fontId="2" fillId="0" borderId="0" xfId="0" applyNumberFormat="1" applyFont="1" applyFill="1" applyBorder="1" applyAlignment="1">
      <alignment vertical="center"/>
    </xf>
    <xf numFmtId="41" fontId="2" fillId="0" borderId="6"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vertical="top"/>
    </xf>
    <xf numFmtId="0" fontId="0" fillId="0" borderId="8" xfId="0" applyFont="1" applyFill="1" applyBorder="1" applyAlignment="1">
      <alignment vertical="center"/>
    </xf>
    <xf numFmtId="0" fontId="7" fillId="0" borderId="6" xfId="2" applyNumberFormat="1" applyFont="1" applyFill="1" applyBorder="1" applyAlignment="1">
      <alignment horizontal="center" vertical="center"/>
    </xf>
    <xf numFmtId="49" fontId="7" fillId="0" borderId="6" xfId="2" applyNumberFormat="1" applyFont="1" applyFill="1" applyBorder="1" applyAlignment="1">
      <alignment horizontal="center" vertical="center" wrapText="1"/>
    </xf>
    <xf numFmtId="0" fontId="0" fillId="0" borderId="6" xfId="0" applyBorder="1" applyAlignment="1">
      <alignment vertical="center" shrinkToFit="1"/>
    </xf>
    <xf numFmtId="182" fontId="9" fillId="0" borderId="6" xfId="2" quotePrefix="1" applyNumberFormat="1" applyFont="1" applyFill="1" applyBorder="1" applyAlignment="1">
      <alignment vertical="center"/>
    </xf>
    <xf numFmtId="183" fontId="0" fillId="0" borderId="0" xfId="0" applyNumberFormat="1" applyFill="1" applyAlignment="1">
      <alignment vertical="center"/>
    </xf>
    <xf numFmtId="0" fontId="0" fillId="0" borderId="6" xfId="0" applyFill="1" applyBorder="1" applyAlignment="1">
      <alignment vertical="center" shrinkToFit="1"/>
    </xf>
    <xf numFmtId="182" fontId="0" fillId="0" borderId="6" xfId="0" applyNumberFormat="1" applyFont="1" applyFill="1" applyBorder="1" applyAlignment="1">
      <alignment vertical="center"/>
    </xf>
    <xf numFmtId="184" fontId="0" fillId="0" borderId="6" xfId="0" applyNumberFormat="1" applyFill="1" applyBorder="1" applyAlignment="1">
      <alignment vertical="center"/>
    </xf>
    <xf numFmtId="185" fontId="0" fillId="0" borderId="6" xfId="0" applyNumberFormat="1" applyFont="1" applyFill="1" applyBorder="1" applyAlignment="1">
      <alignment vertical="center"/>
    </xf>
    <xf numFmtId="181" fontId="10" fillId="0" borderId="6" xfId="2" quotePrefix="1" applyNumberFormat="1" applyFont="1" applyFill="1" applyBorder="1" applyAlignment="1">
      <alignment horizontal="right" vertical="center"/>
    </xf>
    <xf numFmtId="181" fontId="10" fillId="0" borderId="6" xfId="2" applyNumberFormat="1" applyFont="1" applyFill="1" applyBorder="1" applyAlignment="1">
      <alignment horizontal="right" vertical="center"/>
    </xf>
    <xf numFmtId="0" fontId="0" fillId="0" borderId="6" xfId="0" quotePrefix="1" applyBorder="1" applyAlignment="1">
      <alignment vertical="center" shrinkToFit="1"/>
    </xf>
    <xf numFmtId="186" fontId="9" fillId="0" borderId="6" xfId="1" quotePrefix="1" applyNumberFormat="1" applyFont="1" applyFill="1" applyBorder="1" applyAlignment="1">
      <alignment horizontal="right" vertical="center"/>
    </xf>
    <xf numFmtId="186" fontId="0" fillId="0" borderId="6" xfId="1" applyNumberFormat="1" applyFont="1" applyFill="1" applyBorder="1" applyAlignment="1">
      <alignment vertical="center"/>
    </xf>
    <xf numFmtId="183" fontId="0" fillId="0" borderId="6" xfId="2" quotePrefix="1" applyNumberFormat="1" applyFont="1" applyFill="1" applyBorder="1" applyAlignment="1">
      <alignment horizontal="center" vertical="center" shrinkToFit="1"/>
    </xf>
    <xf numFmtId="182" fontId="9" fillId="0" borderId="6" xfId="2" quotePrefix="1" applyNumberFormat="1" applyFont="1" applyFill="1" applyBorder="1" applyAlignment="1">
      <alignment horizontal="right" vertical="center"/>
    </xf>
    <xf numFmtId="182" fontId="9" fillId="0" borderId="6" xfId="2" applyNumberFormat="1" applyFont="1" applyFill="1" applyBorder="1" applyAlignment="1">
      <alignment horizontal="right" vertical="center"/>
    </xf>
    <xf numFmtId="49" fontId="7" fillId="0" borderId="0" xfId="2" applyNumberFormat="1" applyFont="1" applyFill="1" applyBorder="1" applyAlignment="1">
      <alignment horizontal="center" vertical="center"/>
    </xf>
    <xf numFmtId="49" fontId="7" fillId="0" borderId="0" xfId="2" applyNumberFormat="1" applyFont="1" applyFill="1" applyBorder="1" applyAlignment="1">
      <alignment vertical="center"/>
    </xf>
    <xf numFmtId="49" fontId="11" fillId="0" borderId="0" xfId="2" applyNumberFormat="1" applyFont="1" applyFill="1" applyBorder="1" applyAlignment="1">
      <alignment horizontal="center" vertical="center"/>
    </xf>
    <xf numFmtId="49" fontId="11" fillId="0" borderId="0" xfId="2" applyNumberFormat="1" applyFont="1" applyFill="1" applyBorder="1" applyAlignment="1">
      <alignment vertical="center"/>
    </xf>
    <xf numFmtId="0" fontId="2" fillId="0" borderId="0" xfId="0" applyFont="1" applyBorder="1" applyAlignment="1">
      <alignment vertical="center"/>
    </xf>
    <xf numFmtId="0" fontId="0" fillId="0" borderId="0" xfId="0" applyFont="1" applyBorder="1" applyAlignment="1">
      <alignment vertical="center"/>
    </xf>
    <xf numFmtId="0" fontId="2" fillId="0" borderId="0" xfId="2" applyNumberFormat="1" applyFont="1" applyFill="1" applyBorder="1" applyAlignment="1">
      <alignment horizontal="center" vertical="center"/>
    </xf>
    <xf numFmtId="0" fontId="2" fillId="0" borderId="6" xfId="2" applyNumberFormat="1" applyFont="1" applyFill="1" applyBorder="1" applyAlignment="1">
      <alignment horizontal="center" vertical="center"/>
    </xf>
    <xf numFmtId="0" fontId="2" fillId="0" borderId="0" xfId="0" applyFont="1" applyFill="1" applyBorder="1" applyAlignment="1">
      <alignment horizontal="center" vertical="center"/>
    </xf>
    <xf numFmtId="183" fontId="2" fillId="0" borderId="6" xfId="2" applyNumberFormat="1" applyFont="1" applyFill="1" applyBorder="1" applyAlignment="1">
      <alignment horizontal="center" vertical="center"/>
    </xf>
    <xf numFmtId="183" fontId="2" fillId="0" borderId="6" xfId="2" applyNumberFormat="1" applyFont="1" applyFill="1" applyBorder="1" applyAlignment="1">
      <alignment horizontal="center" vertical="center" shrinkToFit="1"/>
    </xf>
    <xf numFmtId="183" fontId="12" fillId="0" borderId="6" xfId="2" quotePrefix="1" applyNumberFormat="1" applyFont="1" applyFill="1" applyBorder="1" applyAlignment="1">
      <alignment horizontal="right" vertical="center"/>
    </xf>
    <xf numFmtId="183" fontId="12" fillId="0" borderId="0" xfId="2" quotePrefix="1" applyNumberFormat="1" applyFont="1" applyFill="1" applyBorder="1" applyAlignment="1">
      <alignment horizontal="right" vertical="center"/>
    </xf>
    <xf numFmtId="182" fontId="12" fillId="0" borderId="6" xfId="2" quotePrefix="1" applyNumberFormat="1" applyFont="1" applyFill="1" applyBorder="1" applyAlignment="1">
      <alignment horizontal="right" vertical="center"/>
    </xf>
    <xf numFmtId="187" fontId="2" fillId="0" borderId="6" xfId="2" applyNumberFormat="1" applyFont="1" applyFill="1" applyBorder="1" applyAlignment="1">
      <alignment horizontal="center" vertical="center"/>
    </xf>
    <xf numFmtId="187" fontId="2" fillId="0" borderId="6" xfId="2" applyNumberFormat="1" applyFont="1" applyFill="1" applyBorder="1" applyAlignment="1">
      <alignment horizontal="center" vertical="center" shrinkToFit="1"/>
    </xf>
    <xf numFmtId="187" fontId="12" fillId="0" borderId="6" xfId="2" quotePrefix="1" applyNumberFormat="1" applyFont="1" applyFill="1" applyBorder="1" applyAlignment="1">
      <alignment horizontal="right" vertical="center"/>
    </xf>
    <xf numFmtId="187" fontId="13" fillId="0" borderId="6" xfId="2" quotePrefix="1" applyNumberFormat="1" applyFont="1" applyFill="1" applyBorder="1" applyAlignment="1">
      <alignment horizontal="right" vertical="center"/>
    </xf>
    <xf numFmtId="187" fontId="13" fillId="0" borderId="0" xfId="2" quotePrefix="1" applyNumberFormat="1" applyFont="1" applyFill="1" applyBorder="1" applyAlignment="1">
      <alignment horizontal="right" vertical="center"/>
    </xf>
    <xf numFmtId="182" fontId="13" fillId="0" borderId="6" xfId="2" quotePrefix="1" applyNumberFormat="1" applyFont="1" applyFill="1" applyBorder="1" applyAlignment="1">
      <alignment horizontal="right" vertical="center"/>
    </xf>
    <xf numFmtId="187" fontId="13" fillId="0" borderId="6" xfId="2" applyNumberFormat="1" applyFont="1" applyFill="1" applyBorder="1" applyAlignment="1">
      <alignment horizontal="right" vertical="center"/>
    </xf>
    <xf numFmtId="187" fontId="13" fillId="0" borderId="0" xfId="2" applyNumberFormat="1" applyFont="1" applyFill="1" applyBorder="1" applyAlignment="1">
      <alignment horizontal="right" vertical="center"/>
    </xf>
    <xf numFmtId="188" fontId="2" fillId="0" borderId="6" xfId="2" applyNumberFormat="1" applyFont="1" applyFill="1" applyBorder="1" applyAlignment="1">
      <alignment horizontal="center" vertical="center" shrinkToFit="1"/>
    </xf>
    <xf numFmtId="188" fontId="2" fillId="0" borderId="6" xfId="2" applyNumberFormat="1" applyFont="1" applyFill="1" applyBorder="1" applyAlignment="1">
      <alignment horizontal="center" vertical="center"/>
    </xf>
    <xf numFmtId="188" fontId="13" fillId="0" borderId="6" xfId="2" quotePrefix="1" applyNumberFormat="1" applyFont="1" applyFill="1" applyBorder="1" applyAlignment="1">
      <alignment horizontal="right" vertical="center"/>
    </xf>
    <xf numFmtId="188" fontId="13" fillId="0" borderId="0" xfId="2" quotePrefix="1" applyNumberFormat="1" applyFont="1" applyFill="1" applyBorder="1" applyAlignment="1">
      <alignment horizontal="right" vertical="center"/>
    </xf>
    <xf numFmtId="189" fontId="2" fillId="0" borderId="6" xfId="2" applyNumberFormat="1" applyFont="1" applyFill="1" applyBorder="1" applyAlignment="1">
      <alignment horizontal="center" vertical="center" shrinkToFit="1"/>
    </xf>
    <xf numFmtId="189" fontId="2" fillId="0" borderId="6" xfId="2" applyNumberFormat="1" applyFont="1" applyFill="1" applyBorder="1" applyAlignment="1">
      <alignment horizontal="center" vertical="center"/>
    </xf>
    <xf numFmtId="189" fontId="13" fillId="0" borderId="6" xfId="2" quotePrefix="1" applyNumberFormat="1" applyFont="1" applyFill="1" applyBorder="1" applyAlignment="1">
      <alignment horizontal="right" vertical="center"/>
    </xf>
    <xf numFmtId="189" fontId="13" fillId="0" borderId="0" xfId="2" quotePrefix="1" applyNumberFormat="1" applyFont="1" applyFill="1" applyBorder="1" applyAlignment="1">
      <alignment horizontal="right" vertical="center"/>
    </xf>
    <xf numFmtId="0" fontId="2" fillId="0" borderId="0" xfId="0" applyFont="1" applyFill="1" applyAlignment="1">
      <alignment horizontal="center" vertical="center"/>
    </xf>
    <xf numFmtId="189" fontId="2" fillId="0" borderId="6" xfId="0" applyNumberFormat="1" applyFont="1" applyFill="1" applyBorder="1" applyAlignment="1">
      <alignment vertical="center"/>
    </xf>
    <xf numFmtId="189" fontId="0" fillId="0" borderId="0" xfId="0" applyNumberFormat="1" applyFill="1" applyBorder="1" applyAlignment="1">
      <alignment vertical="center"/>
    </xf>
    <xf numFmtId="188" fontId="2" fillId="0" borderId="0" xfId="2" applyNumberFormat="1" applyFont="1" applyFill="1" applyBorder="1" applyAlignment="1">
      <alignment horizontal="center" vertical="center"/>
    </xf>
    <xf numFmtId="188" fontId="2" fillId="0" borderId="0" xfId="2" applyNumberFormat="1" applyFont="1" applyFill="1" applyBorder="1" applyAlignment="1">
      <alignment horizontal="center" vertical="center" wrapText="1"/>
    </xf>
    <xf numFmtId="187" fontId="12" fillId="0" borderId="0" xfId="2" quotePrefix="1" applyNumberFormat="1" applyFont="1" applyFill="1" applyBorder="1" applyAlignment="1">
      <alignment horizontal="right" vertical="center"/>
    </xf>
    <xf numFmtId="187" fontId="2" fillId="0" borderId="0" xfId="2" applyNumberFormat="1" applyFont="1" applyFill="1" applyBorder="1" applyAlignment="1">
      <alignment horizontal="center" vertical="center"/>
    </xf>
    <xf numFmtId="187" fontId="2" fillId="0" borderId="0" xfId="2" applyNumberFormat="1" applyFont="1" applyFill="1" applyBorder="1" applyAlignment="1">
      <alignment horizontal="center" vertical="center" wrapText="1"/>
    </xf>
    <xf numFmtId="189" fontId="2" fillId="0" borderId="0" xfId="0" applyNumberFormat="1" applyFont="1" applyFill="1" applyBorder="1" applyAlignment="1">
      <alignment vertical="center"/>
    </xf>
    <xf numFmtId="187" fontId="2" fillId="0" borderId="0" xfId="2" applyNumberFormat="1" applyFont="1" applyFill="1" applyBorder="1" applyAlignment="1">
      <alignment horizontal="center" vertical="center" shrinkToFit="1"/>
    </xf>
    <xf numFmtId="49" fontId="7" fillId="0" borderId="0" xfId="2" applyNumberFormat="1" applyFont="1" applyBorder="1" applyAlignment="1">
      <alignment horizontal="center" vertical="center"/>
    </xf>
    <xf numFmtId="49" fontId="7" fillId="0" borderId="0" xfId="2" applyNumberFormat="1" applyFont="1" applyBorder="1" applyAlignment="1">
      <alignment vertical="center"/>
    </xf>
    <xf numFmtId="0" fontId="0" fillId="0" borderId="0" xfId="0" applyFont="1" applyAlignment="1">
      <alignment vertical="center"/>
    </xf>
    <xf numFmtId="49" fontId="11" fillId="0" borderId="0" xfId="2" applyNumberFormat="1" applyFont="1" applyBorder="1" applyAlignment="1">
      <alignment vertical="center"/>
    </xf>
    <xf numFmtId="49" fontId="11" fillId="0" borderId="0" xfId="2" applyNumberFormat="1" applyFont="1" applyBorder="1" applyAlignment="1">
      <alignment horizontal="center" vertical="center"/>
    </xf>
    <xf numFmtId="0" fontId="0" fillId="0" borderId="0" xfId="0" applyBorder="1" applyAlignment="1">
      <alignment vertical="center"/>
    </xf>
    <xf numFmtId="0" fontId="2" fillId="0" borderId="8" xfId="0" applyFont="1" applyBorder="1" applyAlignment="1">
      <alignment horizontal="right" vertical="center"/>
    </xf>
    <xf numFmtId="0" fontId="2" fillId="0" borderId="6" xfId="0" applyFont="1" applyBorder="1" applyAlignment="1">
      <alignment horizontal="center" vertical="center"/>
    </xf>
    <xf numFmtId="183" fontId="2" fillId="0" borderId="6" xfId="2" applyNumberFormat="1" applyFont="1" applyFill="1" applyBorder="1" applyAlignment="1">
      <alignment horizontal="center" vertical="center" wrapText="1"/>
    </xf>
    <xf numFmtId="188" fontId="2" fillId="0" borderId="0" xfId="2" applyNumberFormat="1" applyFont="1" applyFill="1" applyBorder="1" applyAlignment="1">
      <alignment horizontal="center" vertical="center" shrinkToFit="1"/>
    </xf>
    <xf numFmtId="0" fontId="2" fillId="0" borderId="0" xfId="0" applyFont="1" applyAlignment="1">
      <alignment horizontal="right" vertical="center"/>
    </xf>
    <xf numFmtId="0" fontId="2" fillId="0" borderId="0" xfId="0" applyNumberFormat="1" applyFont="1" applyFill="1" applyAlignment="1">
      <alignment vertical="center"/>
    </xf>
    <xf numFmtId="0" fontId="0" fillId="0" borderId="0" xfId="3" applyNumberFormat="1" applyFont="1" applyFill="1" applyAlignment="1" applyProtection="1">
      <alignment horizontal="left" vertical="center"/>
      <protection locked="0"/>
    </xf>
    <xf numFmtId="0" fontId="0" fillId="0" borderId="0" xfId="3" applyNumberFormat="1" applyFont="1" applyFill="1" applyAlignment="1">
      <alignment vertical="center"/>
    </xf>
    <xf numFmtId="0" fontId="0" fillId="0" borderId="0" xfId="3" applyNumberFormat="1" applyFont="1" applyFill="1" applyAlignment="1">
      <alignment horizontal="right" vertical="center"/>
    </xf>
    <xf numFmtId="0" fontId="0" fillId="0" borderId="6" xfId="3" applyNumberFormat="1" applyFont="1" applyFill="1" applyBorder="1" applyAlignment="1" applyProtection="1">
      <alignment horizontal="center" vertical="center"/>
    </xf>
    <xf numFmtId="0" fontId="0" fillId="0" borderId="6" xfId="3" applyNumberFormat="1" applyFont="1" applyFill="1" applyBorder="1" applyAlignment="1" applyProtection="1">
      <alignment horizontal="center"/>
    </xf>
    <xf numFmtId="176" fontId="0" fillId="0" borderId="6" xfId="3" applyNumberFormat="1" applyFont="1" applyFill="1" applyBorder="1" applyAlignment="1" applyProtection="1">
      <alignment vertical="center"/>
    </xf>
    <xf numFmtId="179" fontId="0" fillId="0" borderId="6" xfId="3" applyNumberFormat="1" applyFont="1" applyFill="1" applyBorder="1" applyAlignment="1" applyProtection="1">
      <alignment vertical="center"/>
    </xf>
    <xf numFmtId="176" fontId="14" fillId="0" borderId="6" xfId="0" applyNumberFormat="1" applyFont="1" applyFill="1" applyBorder="1" applyAlignment="1">
      <alignment vertical="center"/>
    </xf>
    <xf numFmtId="179" fontId="9" fillId="0" borderId="6" xfId="0" applyNumberFormat="1" applyFont="1" applyFill="1" applyBorder="1" applyAlignment="1">
      <alignment vertical="center"/>
    </xf>
    <xf numFmtId="179" fontId="9" fillId="0" borderId="6" xfId="3" applyNumberFormat="1" applyFont="1" applyFill="1" applyBorder="1" applyAlignment="1">
      <alignment vertical="center"/>
    </xf>
    <xf numFmtId="176" fontId="9" fillId="0" borderId="6" xfId="3" applyNumberFormat="1" applyFont="1" applyFill="1" applyBorder="1" applyAlignment="1" applyProtection="1"/>
    <xf numFmtId="179" fontId="9" fillId="0" borderId="6" xfId="3" applyNumberFormat="1" applyFont="1" applyFill="1" applyBorder="1" applyAlignment="1" applyProtection="1">
      <alignment vertical="center"/>
      <protection locked="0"/>
    </xf>
    <xf numFmtId="176" fontId="9" fillId="0" borderId="6" xfId="3" applyNumberFormat="1" applyFont="1" applyFill="1" applyBorder="1" applyAlignment="1" applyProtection="1">
      <alignment vertical="center"/>
      <protection locked="0"/>
    </xf>
    <xf numFmtId="0" fontId="1" fillId="0" borderId="6" xfId="3" applyNumberFormat="1" applyFont="1" applyFill="1" applyBorder="1" applyAlignment="1" applyProtection="1">
      <alignment horizontal="center" shrinkToFit="1"/>
    </xf>
    <xf numFmtId="176" fontId="0" fillId="0" borderId="15" xfId="3" applyNumberFormat="1" applyFont="1" applyFill="1" applyBorder="1" applyAlignment="1" applyProtection="1">
      <alignment vertical="center"/>
      <protection locked="0"/>
    </xf>
    <xf numFmtId="176" fontId="0" fillId="0" borderId="15" xfId="3" applyNumberFormat="1" applyFont="1" applyFill="1" applyBorder="1" applyAlignment="1" applyProtection="1">
      <alignment horizontal="right" vertical="center"/>
      <protection locked="0"/>
    </xf>
    <xf numFmtId="176" fontId="9" fillId="0" borderId="6" xfId="3" applyNumberFormat="1" applyFont="1" applyFill="1" applyBorder="1" applyAlignment="1" applyProtection="1">
      <alignment horizontal="right"/>
    </xf>
    <xf numFmtId="176" fontId="9" fillId="0" borderId="6" xfId="3" quotePrefix="1" applyNumberFormat="1" applyFont="1" applyFill="1" applyBorder="1" applyAlignment="1" applyProtection="1"/>
    <xf numFmtId="176" fontId="0" fillId="0" borderId="2" xfId="3" applyNumberFormat="1" applyFont="1" applyFill="1" applyBorder="1" applyAlignment="1" applyProtection="1">
      <alignment vertical="center"/>
      <protection locked="0"/>
    </xf>
    <xf numFmtId="176" fontId="9" fillId="0" borderId="6" xfId="3" applyNumberFormat="1" applyFont="1" applyFill="1" applyBorder="1" applyAlignment="1" applyProtection="1">
      <alignment horizontal="center"/>
    </xf>
    <xf numFmtId="176" fontId="9" fillId="0" borderId="6" xfId="0" applyNumberFormat="1" applyFont="1" applyFill="1" applyBorder="1" applyAlignment="1">
      <alignment vertical="center"/>
    </xf>
    <xf numFmtId="176" fontId="0" fillId="0" borderId="6" xfId="3" applyNumberFormat="1" applyFont="1" applyFill="1" applyBorder="1" applyAlignment="1" applyProtection="1">
      <alignment vertical="center"/>
      <protection locked="0"/>
    </xf>
    <xf numFmtId="176" fontId="14" fillId="0" borderId="6" xfId="3" applyNumberFormat="1" applyFont="1" applyFill="1" applyBorder="1" applyAlignment="1" applyProtection="1">
      <alignment vertical="center"/>
      <protection locked="0"/>
    </xf>
    <xf numFmtId="0" fontId="1" fillId="0" borderId="2" xfId="3" applyNumberFormat="1" applyFont="1" applyFill="1" applyBorder="1" applyAlignment="1" applyProtection="1"/>
    <xf numFmtId="0" fontId="1" fillId="0" borderId="2" xfId="3" applyNumberFormat="1" applyFont="1" applyFill="1" applyBorder="1" applyAlignment="1" applyProtection="1">
      <alignment shrinkToFit="1"/>
    </xf>
    <xf numFmtId="176" fontId="9" fillId="0" borderId="6" xfId="0" applyNumberFormat="1" applyFont="1" applyFill="1" applyBorder="1" applyAlignment="1">
      <alignment horizontal="center" vertical="center"/>
    </xf>
    <xf numFmtId="176" fontId="9" fillId="0" borderId="6" xfId="3" quotePrefix="1" applyNumberFormat="1" applyFont="1" applyFill="1" applyBorder="1" applyAlignment="1" applyProtection="1">
      <alignment vertical="center"/>
    </xf>
    <xf numFmtId="0" fontId="15" fillId="0" borderId="0" xfId="3" applyNumberFormat="1" applyFont="1" applyFill="1" applyAlignment="1">
      <alignment vertical="center"/>
    </xf>
    <xf numFmtId="179" fontId="9" fillId="0" borderId="6" xfId="3" applyNumberFormat="1" applyFont="1" applyFill="1" applyBorder="1" applyAlignment="1" applyProtection="1">
      <alignment horizontal="right" vertical="center"/>
      <protection locked="0"/>
    </xf>
    <xf numFmtId="176" fontId="9" fillId="0" borderId="6" xfId="3" applyNumberFormat="1" applyFont="1" applyFill="1" applyBorder="1" applyAlignment="1" applyProtection="1">
      <alignment horizontal="right" vertical="center"/>
      <protection locked="0"/>
    </xf>
    <xf numFmtId="179" fontId="9" fillId="0" borderId="6" xfId="3" applyNumberFormat="1" applyFont="1" applyFill="1" applyBorder="1" applyAlignment="1">
      <alignment horizontal="right" vertical="center"/>
    </xf>
    <xf numFmtId="176" fontId="9" fillId="0" borderId="6" xfId="3" applyNumberFormat="1" applyFont="1" applyFill="1" applyBorder="1" applyAlignment="1" applyProtection="1">
      <alignment vertical="center"/>
    </xf>
    <xf numFmtId="176" fontId="2" fillId="0" borderId="1" xfId="0" applyNumberFormat="1" applyFont="1" applyFill="1" applyBorder="1" applyAlignment="1">
      <alignment vertical="center"/>
    </xf>
    <xf numFmtId="0" fontId="2" fillId="0" borderId="19" xfId="0" applyFont="1" applyFill="1" applyBorder="1" applyAlignment="1">
      <alignment horizontal="center" vertical="center"/>
    </xf>
    <xf numFmtId="176" fontId="2" fillId="0" borderId="19" xfId="0" applyNumberFormat="1" applyFont="1" applyFill="1" applyBorder="1" applyAlignment="1">
      <alignment vertical="center"/>
    </xf>
    <xf numFmtId="0" fontId="2" fillId="0" borderId="6" xfId="0" applyFont="1" applyFill="1" applyBorder="1" applyAlignment="1">
      <alignment horizontal="right" vertical="center"/>
    </xf>
    <xf numFmtId="190" fontId="2" fillId="0" borderId="1" xfId="0" applyNumberFormat="1" applyFont="1" applyFill="1" applyBorder="1" applyAlignment="1">
      <alignment vertical="center"/>
    </xf>
    <xf numFmtId="191" fontId="2" fillId="0" borderId="1" xfId="0" applyNumberFormat="1" applyFont="1" applyFill="1" applyBorder="1" applyAlignment="1">
      <alignment vertical="center"/>
    </xf>
    <xf numFmtId="0" fontId="2" fillId="0" borderId="19" xfId="0" applyFont="1" applyFill="1" applyBorder="1" applyAlignment="1">
      <alignment horizontal="center" vertical="center" wrapText="1"/>
    </xf>
    <xf numFmtId="0" fontId="2" fillId="0" borderId="7" xfId="0" applyFont="1" applyFill="1" applyBorder="1" applyAlignment="1">
      <alignment horizontal="left" vertical="center"/>
    </xf>
    <xf numFmtId="176" fontId="2" fillId="0" borderId="7" xfId="0" applyNumberFormat="1" applyFont="1" applyFill="1" applyBorder="1" applyAlignment="1">
      <alignment horizontal="right" vertical="center"/>
    </xf>
    <xf numFmtId="0" fontId="2" fillId="0" borderId="0" xfId="0" applyFont="1" applyFill="1" applyBorder="1" applyAlignment="1">
      <alignment horizontal="left" vertical="center"/>
    </xf>
    <xf numFmtId="176" fontId="2" fillId="0" borderId="6" xfId="0" applyNumberFormat="1" applyFont="1" applyFill="1" applyBorder="1" applyAlignment="1">
      <alignment horizontal="center" vertical="center"/>
    </xf>
    <xf numFmtId="0" fontId="5" fillId="0" borderId="7" xfId="0" applyFont="1" applyFill="1" applyBorder="1" applyAlignment="1">
      <alignment vertical="center" wrapText="1"/>
    </xf>
    <xf numFmtId="0" fontId="5" fillId="0" borderId="7" xfId="0" applyFont="1" applyFill="1" applyBorder="1" applyAlignment="1">
      <alignment vertical="center"/>
    </xf>
    <xf numFmtId="0" fontId="2" fillId="0" borderId="0" xfId="0" applyFont="1" applyFill="1" applyAlignment="1">
      <alignment horizontal="right" vertical="top"/>
    </xf>
    <xf numFmtId="176" fontId="2"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5" fillId="0" borderId="13" xfId="0" applyFont="1" applyFill="1" applyBorder="1" applyAlignment="1">
      <alignment vertical="center"/>
    </xf>
    <xf numFmtId="0" fontId="2" fillId="0" borderId="0" xfId="0" applyFont="1" applyAlignment="1">
      <alignment horizontal="right" vertical="top"/>
    </xf>
    <xf numFmtId="0" fontId="2" fillId="0" borderId="15"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18" xfId="0" applyFont="1" applyFill="1" applyBorder="1" applyAlignment="1">
      <alignment horizontal="right" vertical="center"/>
    </xf>
    <xf numFmtId="0" fontId="2" fillId="0" borderId="1" xfId="0" applyFont="1" applyFill="1" applyBorder="1" applyAlignment="1">
      <alignment horizontal="right" vertical="center"/>
    </xf>
    <xf numFmtId="192" fontId="2" fillId="0" borderId="6" xfId="0" applyNumberFormat="1" applyFont="1" applyFill="1" applyBorder="1" applyAlignment="1">
      <alignment vertical="center"/>
    </xf>
    <xf numFmtId="177" fontId="2" fillId="0" borderId="0" xfId="0" applyNumberFormat="1" applyFont="1" applyFill="1" applyAlignment="1">
      <alignment vertical="center"/>
    </xf>
    <xf numFmtId="0" fontId="2" fillId="0" borderId="13" xfId="0" applyFont="1" applyFill="1" applyBorder="1" applyAlignment="1">
      <alignment vertical="center"/>
    </xf>
    <xf numFmtId="0" fontId="16" fillId="0" borderId="0" xfId="0" applyFont="1" applyFill="1" applyAlignment="1">
      <alignment horizontal="left" vertical="center" indent="1"/>
    </xf>
    <xf numFmtId="0" fontId="17" fillId="0" borderId="0" xfId="0" applyFont="1" applyFill="1" applyAlignment="1">
      <alignment horizontal="left" vertical="center" indent="1"/>
    </xf>
    <xf numFmtId="193" fontId="2" fillId="0" borderId="6" xfId="0" applyNumberFormat="1" applyFont="1" applyFill="1" applyBorder="1" applyAlignment="1">
      <alignment horizontal="center" vertical="center"/>
    </xf>
    <xf numFmtId="0" fontId="0" fillId="0" borderId="7" xfId="0" applyFont="1" applyFill="1" applyBorder="1" applyAlignment="1">
      <alignment vertical="center"/>
    </xf>
    <xf numFmtId="184" fontId="2" fillId="0" borderId="6" xfId="0" applyNumberFormat="1" applyFont="1" applyFill="1" applyBorder="1" applyAlignment="1">
      <alignment horizontal="right" vertical="center"/>
    </xf>
    <xf numFmtId="49" fontId="2" fillId="0" borderId="6" xfId="0" quotePrefix="1"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distributed" vertical="center" indent="1"/>
    </xf>
    <xf numFmtId="176" fontId="18" fillId="0" borderId="6" xfId="0" applyNumberFormat="1" applyFont="1" applyFill="1" applyBorder="1" applyAlignment="1">
      <alignment horizontal="right" vertical="center" shrinkToFit="1"/>
    </xf>
    <xf numFmtId="0" fontId="0" fillId="0" borderId="6" xfId="0" applyFill="1" applyBorder="1" applyAlignment="1">
      <alignment horizontal="distributed" vertical="center" indent="1"/>
    </xf>
    <xf numFmtId="0" fontId="0" fillId="0" borderId="7" xfId="0" applyFont="1" applyFill="1" applyBorder="1" applyAlignment="1">
      <alignment vertical="top"/>
    </xf>
    <xf numFmtId="0" fontId="0" fillId="0" borderId="7" xfId="0" applyFont="1" applyFill="1" applyBorder="1" applyAlignment="1">
      <alignment horizontal="right" vertical="top"/>
    </xf>
    <xf numFmtId="176" fontId="18" fillId="0" borderId="6" xfId="0" applyNumberFormat="1" applyFont="1" applyFill="1" applyBorder="1" applyAlignment="1">
      <alignment horizontal="right" vertical="center"/>
    </xf>
    <xf numFmtId="176" fontId="0" fillId="0" borderId="6" xfId="0" applyNumberFormat="1" applyFill="1" applyBorder="1" applyAlignment="1">
      <alignment horizontal="right" vertical="center"/>
    </xf>
    <xf numFmtId="38" fontId="0" fillId="0" borderId="6" xfId="1" applyFont="1" applyFill="1" applyBorder="1" applyAlignment="1">
      <alignment horizontal="right" vertical="center"/>
    </xf>
    <xf numFmtId="0" fontId="0" fillId="0" borderId="19" xfId="0" applyFont="1" applyFill="1" applyBorder="1" applyAlignment="1">
      <alignment horizontal="distributed" vertical="center" indent="1"/>
    </xf>
    <xf numFmtId="176" fontId="0" fillId="0" borderId="19" xfId="0" applyNumberFormat="1" applyFont="1" applyFill="1" applyBorder="1" applyAlignment="1">
      <alignment horizontal="right" vertical="center"/>
    </xf>
    <xf numFmtId="0" fontId="0" fillId="0" borderId="5" xfId="0" applyFont="1" applyFill="1" applyBorder="1" applyAlignment="1">
      <alignment horizontal="distributed" vertical="center" indent="1"/>
    </xf>
    <xf numFmtId="176" fontId="0" fillId="0" borderId="5" xfId="0" applyNumberFormat="1" applyFont="1" applyFill="1" applyBorder="1" applyAlignment="1">
      <alignment horizontal="right" vertical="center"/>
    </xf>
    <xf numFmtId="0" fontId="0" fillId="0" borderId="7" xfId="0" applyFill="1" applyBorder="1" applyAlignment="1">
      <alignment vertical="top"/>
    </xf>
    <xf numFmtId="0" fontId="0" fillId="0" borderId="0" xfId="0" applyFont="1" applyFill="1" applyBorder="1" applyAlignment="1">
      <alignment horizontal="right" vertical="top"/>
    </xf>
    <xf numFmtId="0" fontId="0" fillId="0" borderId="7" xfId="0" applyFill="1" applyBorder="1" applyAlignment="1">
      <alignment horizontal="right" vertical="top"/>
    </xf>
    <xf numFmtId="194" fontId="2" fillId="0" borderId="6" xfId="0" applyNumberFormat="1" applyFont="1" applyFill="1" applyBorder="1" applyAlignment="1">
      <alignment horizontal="right" vertical="center"/>
    </xf>
    <xf numFmtId="58" fontId="2" fillId="0" borderId="6" xfId="0" applyNumberFormat="1" applyFont="1" applyFill="1" applyBorder="1" applyAlignment="1">
      <alignment horizontal="center" vertical="center"/>
    </xf>
    <xf numFmtId="184" fontId="2" fillId="0" borderId="0" xfId="0" applyNumberFormat="1" applyFont="1" applyAlignment="1">
      <alignment vertical="center"/>
    </xf>
    <xf numFmtId="184" fontId="2" fillId="0" borderId="0" xfId="0" applyNumberFormat="1" applyFont="1" applyAlignment="1">
      <alignment vertical="center" shrinkToFit="1"/>
    </xf>
    <xf numFmtId="184" fontId="2" fillId="0" borderId="6" xfId="0" applyNumberFormat="1" applyFont="1" applyBorder="1" applyAlignment="1">
      <alignment horizontal="center" vertical="center" shrinkToFit="1"/>
    </xf>
    <xf numFmtId="184" fontId="2" fillId="0" borderId="6" xfId="0" applyNumberFormat="1" applyFont="1" applyFill="1" applyBorder="1" applyAlignment="1">
      <alignment horizontal="center" vertical="center" shrinkToFit="1"/>
    </xf>
    <xf numFmtId="182" fontId="4" fillId="0" borderId="6" xfId="0" applyNumberFormat="1" applyFont="1" applyFill="1" applyBorder="1" applyAlignment="1">
      <alignment vertical="center" shrinkToFit="1"/>
    </xf>
    <xf numFmtId="182" fontId="2" fillId="0" borderId="6" xfId="0" applyNumberFormat="1" applyFont="1" applyFill="1" applyBorder="1" applyAlignment="1">
      <alignment vertical="center" shrinkToFit="1"/>
    </xf>
    <xf numFmtId="195" fontId="2" fillId="0" borderId="6" xfId="0" applyNumberFormat="1" applyFont="1" applyFill="1" applyBorder="1" applyAlignment="1">
      <alignment vertical="center" shrinkToFit="1"/>
    </xf>
    <xf numFmtId="182" fontId="4" fillId="0" borderId="6" xfId="0" applyNumberFormat="1" applyFont="1" applyFill="1" applyBorder="1" applyAlignment="1">
      <alignment horizontal="center" vertical="center" shrinkToFit="1"/>
    </xf>
    <xf numFmtId="184" fontId="0" fillId="0" borderId="0" xfId="0" applyNumberFormat="1" applyBorder="1" applyAlignment="1">
      <alignment vertical="center" shrinkToFit="1"/>
    </xf>
    <xf numFmtId="0" fontId="2" fillId="0" borderId="0" xfId="0" applyNumberFormat="1" applyFont="1" applyBorder="1" applyAlignment="1">
      <alignment horizontal="right" vertical="top"/>
    </xf>
    <xf numFmtId="0" fontId="2" fillId="0" borderId="7" xfId="0" applyFont="1" applyFill="1" applyBorder="1" applyAlignment="1">
      <alignment vertical="center" wrapText="1"/>
    </xf>
    <xf numFmtId="0" fontId="0" fillId="0" borderId="7" xfId="0" applyFill="1" applyBorder="1" applyAlignment="1">
      <alignmen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2" fillId="0" borderId="7" xfId="0" applyFont="1" applyFill="1" applyBorder="1" applyAlignment="1">
      <alignment horizontal="right" vertical="top" wrapText="1"/>
    </xf>
    <xf numFmtId="0" fontId="0" fillId="0" borderId="7" xfId="0" applyFill="1" applyBorder="1" applyAlignment="1">
      <alignment horizontal="right" vertical="top"/>
    </xf>
    <xf numFmtId="0" fontId="0" fillId="0" borderId="5" xfId="0"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7" xfId="0" applyFont="1" applyFill="1" applyBorder="1" applyAlignment="1">
      <alignment vertical="center"/>
    </xf>
    <xf numFmtId="0" fontId="2" fillId="0" borderId="7" xfId="0" applyFont="1" applyFill="1" applyBorder="1" applyAlignment="1">
      <alignment vertical="center"/>
    </xf>
    <xf numFmtId="0" fontId="5" fillId="0" borderId="6"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6" xfId="0" applyFont="1" applyFill="1" applyBorder="1" applyAlignment="1">
      <alignment vertical="center"/>
    </xf>
    <xf numFmtId="189" fontId="2" fillId="0" borderId="2" xfId="2" applyNumberFormat="1" applyFont="1" applyFill="1" applyBorder="1" applyAlignment="1">
      <alignment horizontal="center" vertical="center" shrinkToFit="1"/>
    </xf>
    <xf numFmtId="189" fontId="2" fillId="0" borderId="4" xfId="2" applyNumberFormat="1" applyFont="1" applyFill="1" applyBorder="1" applyAlignment="1">
      <alignment horizontal="center" vertical="center" shrinkToFit="1"/>
    </xf>
    <xf numFmtId="0" fontId="2" fillId="0" borderId="2" xfId="2" applyNumberFormat="1" applyFont="1" applyFill="1" applyBorder="1" applyAlignment="1">
      <alignment horizontal="center" vertical="center"/>
    </xf>
    <xf numFmtId="0" fontId="2" fillId="0" borderId="3" xfId="2" applyNumberFormat="1" applyFont="1" applyFill="1" applyBorder="1" applyAlignment="1">
      <alignment horizontal="center" vertical="center"/>
    </xf>
    <xf numFmtId="0" fontId="2" fillId="0" borderId="4" xfId="2" applyNumberFormat="1" applyFont="1" applyFill="1" applyBorder="1" applyAlignment="1">
      <alignment horizontal="center" vertical="center"/>
    </xf>
    <xf numFmtId="187" fontId="2" fillId="0" borderId="2" xfId="2" applyNumberFormat="1" applyFont="1" applyFill="1" applyBorder="1" applyAlignment="1">
      <alignment horizontal="center" vertical="center" shrinkToFit="1"/>
    </xf>
    <xf numFmtId="187" fontId="2" fillId="0" borderId="4" xfId="2" applyNumberFormat="1" applyFont="1" applyFill="1" applyBorder="1" applyAlignment="1">
      <alignment horizontal="center" vertical="center" shrinkToFit="1"/>
    </xf>
    <xf numFmtId="0" fontId="2" fillId="0" borderId="8" xfId="0" applyFont="1" applyBorder="1" applyAlignment="1">
      <alignment horizontal="right" vertical="center"/>
    </xf>
    <xf numFmtId="0" fontId="0" fillId="0" borderId="8" xfId="0" applyFont="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 xfId="2"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2" xfId="3" applyNumberFormat="1" applyFont="1" applyFill="1" applyBorder="1" applyAlignment="1" applyProtection="1">
      <alignment horizontal="center"/>
    </xf>
    <xf numFmtId="0" fontId="0" fillId="0" borderId="4" xfId="3" applyNumberFormat="1" applyFont="1" applyFill="1" applyBorder="1" applyAlignment="1" applyProtection="1">
      <alignment horizontal="center"/>
    </xf>
    <xf numFmtId="0" fontId="0" fillId="0" borderId="2" xfId="3" quotePrefix="1" applyNumberFormat="1" applyFont="1" applyFill="1" applyBorder="1" applyAlignment="1" applyProtection="1">
      <alignment horizontal="center"/>
    </xf>
    <xf numFmtId="0" fontId="0" fillId="0" borderId="4" xfId="3" quotePrefix="1" applyNumberFormat="1" applyFont="1" applyFill="1" applyBorder="1" applyAlignment="1" applyProtection="1">
      <alignment horizontal="center"/>
    </xf>
    <xf numFmtId="0" fontId="0" fillId="0" borderId="2"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2" xfId="3" quotePrefix="1" applyNumberFormat="1" applyFont="1" applyFill="1" applyBorder="1" applyAlignment="1" applyProtection="1">
      <alignment horizontal="center" vertical="center"/>
    </xf>
    <xf numFmtId="0" fontId="0" fillId="0" borderId="4" xfId="3" quotePrefix="1" applyNumberFormat="1" applyFont="1" applyFill="1" applyBorder="1" applyAlignment="1" applyProtection="1">
      <alignment horizontal="center" vertical="center"/>
    </xf>
    <xf numFmtId="0" fontId="1" fillId="0" borderId="2" xfId="3" applyNumberFormat="1" applyFont="1" applyFill="1" applyBorder="1" applyAlignment="1" applyProtection="1">
      <alignment horizontal="center"/>
    </xf>
    <xf numFmtId="0" fontId="1" fillId="0" borderId="4" xfId="3" applyNumberFormat="1" applyFont="1" applyFill="1" applyBorder="1" applyAlignment="1" applyProtection="1">
      <alignment horizontal="center"/>
    </xf>
    <xf numFmtId="0" fontId="7" fillId="0" borderId="1" xfId="3" applyNumberFormat="1" applyFont="1" applyFill="1" applyBorder="1" applyAlignment="1" applyProtection="1">
      <alignment horizontal="center" vertical="center"/>
    </xf>
    <xf numFmtId="0" fontId="7" fillId="0" borderId="5" xfId="3" applyNumberFormat="1" applyFont="1" applyFill="1" applyBorder="1" applyAlignment="1" applyProtection="1">
      <alignment horizontal="center" vertical="center"/>
    </xf>
    <xf numFmtId="176" fontId="9" fillId="0" borderId="1" xfId="3" applyNumberFormat="1" applyFont="1" applyFill="1" applyBorder="1" applyAlignment="1" applyProtection="1">
      <alignment horizontal="right" vertical="center"/>
    </xf>
    <xf numFmtId="176" fontId="9" fillId="0" borderId="5" xfId="3" applyNumberFormat="1" applyFont="1" applyFill="1" applyBorder="1" applyAlignment="1" applyProtection="1">
      <alignment horizontal="right" vertical="center"/>
    </xf>
    <xf numFmtId="176" fontId="9" fillId="0" borderId="1" xfId="3" applyNumberFormat="1" applyFont="1" applyFill="1" applyBorder="1" applyAlignment="1" applyProtection="1">
      <alignment horizontal="right" vertical="center"/>
      <protection locked="0"/>
    </xf>
    <xf numFmtId="176" fontId="9" fillId="0" borderId="5" xfId="3" applyNumberFormat="1" applyFont="1" applyFill="1" applyBorder="1" applyAlignment="1" applyProtection="1">
      <alignment horizontal="right" vertical="center"/>
      <protection locked="0"/>
    </xf>
    <xf numFmtId="0" fontId="0" fillId="0" borderId="15" xfId="3" applyNumberFormat="1" applyFont="1" applyFill="1" applyBorder="1" applyAlignment="1" applyProtection="1">
      <alignment horizontal="center" vertical="center"/>
    </xf>
    <xf numFmtId="0" fontId="0" fillId="0" borderId="16" xfId="3" applyNumberFormat="1" applyFont="1" applyFill="1" applyBorder="1" applyAlignment="1" applyProtection="1">
      <alignment horizontal="center" vertical="center"/>
    </xf>
    <xf numFmtId="0" fontId="0" fillId="0" borderId="17" xfId="3" applyNumberFormat="1" applyFont="1" applyFill="1" applyBorder="1" applyAlignment="1" applyProtection="1">
      <alignment horizontal="center" vertical="center"/>
    </xf>
    <xf numFmtId="0" fontId="0" fillId="0" borderId="18" xfId="3" applyNumberFormat="1" applyFont="1" applyFill="1" applyBorder="1" applyAlignment="1" applyProtection="1">
      <alignment horizontal="center" vertical="center"/>
    </xf>
    <xf numFmtId="0" fontId="0" fillId="0" borderId="6" xfId="3" applyNumberFormat="1" applyFont="1" applyFill="1" applyBorder="1" applyAlignment="1" applyProtection="1">
      <alignment horizontal="center" vertical="center"/>
    </xf>
    <xf numFmtId="0" fontId="0" fillId="0" borderId="2" xfId="3" applyNumberFormat="1" applyFont="1" applyFill="1" applyBorder="1" applyAlignment="1" applyProtection="1">
      <alignment horizontal="center" vertical="center"/>
    </xf>
    <xf numFmtId="0" fontId="0" fillId="0" borderId="4" xfId="3" applyNumberFormat="1" applyFont="1" applyFill="1" applyBorder="1" applyAlignment="1" applyProtection="1">
      <alignment horizontal="center" vertical="center"/>
    </xf>
    <xf numFmtId="0" fontId="5" fillId="0" borderId="7" xfId="0" applyFont="1" applyFill="1" applyBorder="1" applyAlignment="1">
      <alignment vertical="top" wrapText="1"/>
    </xf>
    <xf numFmtId="177" fontId="2" fillId="0" borderId="6" xfId="0" applyNumberFormat="1" applyFont="1" applyFill="1" applyBorder="1" applyAlignment="1">
      <alignment vertical="center"/>
    </xf>
    <xf numFmtId="177" fontId="0" fillId="0" borderId="6" xfId="0" applyNumberFormat="1" applyFont="1" applyFill="1" applyBorder="1" applyAlignment="1">
      <alignment vertical="center"/>
    </xf>
    <xf numFmtId="0" fontId="2" fillId="0" borderId="15" xfId="0" applyFont="1" applyFill="1" applyBorder="1" applyAlignment="1">
      <alignment horizontal="right" vertical="center"/>
    </xf>
    <xf numFmtId="0" fontId="0" fillId="0" borderId="16" xfId="0" applyFont="1" applyFill="1" applyBorder="1" applyAlignment="1">
      <alignment horizontal="right" vertical="center"/>
    </xf>
    <xf numFmtId="0" fontId="2" fillId="0" borderId="7" xfId="0" applyFont="1" applyFill="1" applyBorder="1" applyAlignment="1">
      <alignment vertical="top" wrapText="1"/>
    </xf>
    <xf numFmtId="0" fontId="2" fillId="0" borderId="0" xfId="0" applyFont="1" applyFill="1" applyBorder="1" applyAlignment="1">
      <alignment horizontal="right" vertical="center"/>
    </xf>
    <xf numFmtId="0" fontId="0" fillId="0" borderId="6" xfId="0" applyFont="1" applyFill="1" applyBorder="1" applyAlignment="1">
      <alignment vertical="center"/>
    </xf>
    <xf numFmtId="0" fontId="2"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6" xfId="0" applyFont="1" applyFill="1" applyBorder="1" applyAlignment="1">
      <alignment horizontal="distributed" vertical="center" indent="1"/>
    </xf>
    <xf numFmtId="0" fontId="0" fillId="0" borderId="0" xfId="0" applyFont="1" applyFill="1" applyBorder="1" applyAlignment="1">
      <alignment horizontal="right"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184" fontId="2" fillId="0" borderId="8" xfId="0" applyNumberFormat="1" applyFont="1" applyBorder="1" applyAlignment="1">
      <alignment vertical="center" shrinkToFit="1"/>
    </xf>
    <xf numFmtId="184" fontId="2" fillId="0" borderId="1" xfId="0" applyNumberFormat="1" applyFont="1" applyBorder="1" applyAlignment="1">
      <alignment horizontal="center" vertical="center" shrinkToFit="1"/>
    </xf>
    <xf numFmtId="184" fontId="2" fillId="0" borderId="5" xfId="0" applyNumberFormat="1" applyFont="1" applyBorder="1" applyAlignment="1">
      <alignment horizontal="center" vertical="center" shrinkToFit="1"/>
    </xf>
    <xf numFmtId="184" fontId="2" fillId="0" borderId="2" xfId="0" applyNumberFormat="1" applyFont="1" applyBorder="1" applyAlignment="1">
      <alignment horizontal="center" vertical="center" shrinkToFit="1"/>
    </xf>
    <xf numFmtId="184" fontId="2" fillId="0" borderId="3" xfId="0" applyNumberFormat="1" applyFont="1" applyBorder="1" applyAlignment="1">
      <alignment horizontal="center" vertical="center" shrinkToFit="1"/>
    </xf>
    <xf numFmtId="184" fontId="2" fillId="0" borderId="4" xfId="0" applyNumberFormat="1" applyFont="1" applyBorder="1" applyAlignment="1">
      <alignment horizontal="center" vertical="center" shrinkToFit="1"/>
    </xf>
  </cellXfs>
  <cellStyles count="4">
    <cellStyle name="桁区切り" xfId="1" builtinId="6"/>
    <cellStyle name="標準" xfId="0" builtinId="0"/>
    <cellStyle name="標準_01推計" xfId="3"/>
    <cellStyle name="標準_JB1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zoomScaleNormal="100" workbookViewId="0">
      <pane ySplit="4" topLeftCell="A48" activePane="bottomLeft" state="frozen"/>
      <selection activeCell="C3" sqref="C3:E4"/>
      <selection pane="bottomLeft" activeCell="D49" sqref="D49"/>
    </sheetView>
  </sheetViews>
  <sheetFormatPr defaultRowHeight="17.25"/>
  <cols>
    <col min="1" max="1" width="16.25" style="1" customWidth="1"/>
    <col min="2" max="2" width="14.375" style="1" customWidth="1"/>
    <col min="3" max="6" width="18.75" style="1" customWidth="1"/>
    <col min="7" max="8" width="14.375" style="1" customWidth="1"/>
    <col min="9" max="11" width="9.375" style="1" customWidth="1"/>
    <col min="12" max="12" width="14.375" style="1" customWidth="1"/>
    <col min="13" max="14" width="9.375" style="1" customWidth="1"/>
    <col min="15" max="16384" width="9" style="1"/>
  </cols>
  <sheetData>
    <row r="1" spans="1:8">
      <c r="A1" s="1" t="s">
        <v>0</v>
      </c>
    </row>
    <row r="2" spans="1:8">
      <c r="H2" s="2" t="s">
        <v>1</v>
      </c>
    </row>
    <row r="3" spans="1:8" ht="45" customHeight="1">
      <c r="A3" s="241" t="s">
        <v>2</v>
      </c>
      <c r="B3" s="243" t="s">
        <v>3</v>
      </c>
      <c r="C3" s="243" t="s">
        <v>4</v>
      </c>
      <c r="D3" s="245" t="s">
        <v>5</v>
      </c>
      <c r="E3" s="246"/>
      <c r="F3" s="247"/>
      <c r="G3" s="243" t="s">
        <v>6</v>
      </c>
      <c r="H3" s="243" t="s">
        <v>7</v>
      </c>
    </row>
    <row r="4" spans="1:8" ht="45" customHeight="1">
      <c r="A4" s="242"/>
      <c r="B4" s="244"/>
      <c r="C4" s="244"/>
      <c r="D4" s="3" t="s">
        <v>8</v>
      </c>
      <c r="E4" s="3" t="s">
        <v>9</v>
      </c>
      <c r="F4" s="3" t="s">
        <v>10</v>
      </c>
      <c r="G4" s="244"/>
      <c r="H4" s="244"/>
    </row>
    <row r="5" spans="1:8" ht="30" customHeight="1">
      <c r="A5" s="4" t="s">
        <v>11</v>
      </c>
      <c r="B5" s="5">
        <v>104.86</v>
      </c>
      <c r="C5" s="6">
        <v>5997</v>
      </c>
      <c r="D5" s="7">
        <f>E5+F5</f>
        <v>30275</v>
      </c>
      <c r="E5" s="6">
        <v>14959</v>
      </c>
      <c r="F5" s="6">
        <v>15316</v>
      </c>
      <c r="G5" s="8">
        <f>E5/F5*100</f>
        <v>97.669104204753197</v>
      </c>
      <c r="H5" s="8">
        <f>D5/B5</f>
        <v>288.71829105473967</v>
      </c>
    </row>
    <row r="6" spans="1:8" ht="30" customHeight="1">
      <c r="A6" s="4" t="s">
        <v>12</v>
      </c>
      <c r="B6" s="5">
        <v>104.86</v>
      </c>
      <c r="C6" s="6">
        <v>6729</v>
      </c>
      <c r="D6" s="7">
        <f t="shared" ref="D6:D37" si="0">E6+F6</f>
        <v>33421</v>
      </c>
      <c r="E6" s="6">
        <v>16216</v>
      </c>
      <c r="F6" s="6">
        <v>17205</v>
      </c>
      <c r="G6" s="8">
        <f t="shared" ref="G6:G47" si="1">E6/F6*100</f>
        <v>94.251671025864567</v>
      </c>
      <c r="H6" s="8">
        <f t="shared" ref="H6:H13" si="2">D6/B6</f>
        <v>318.7201983597177</v>
      </c>
    </row>
    <row r="7" spans="1:8" ht="30" customHeight="1">
      <c r="A7" s="4" t="s">
        <v>13</v>
      </c>
      <c r="B7" s="5">
        <v>104.86</v>
      </c>
      <c r="C7" s="6">
        <v>7034</v>
      </c>
      <c r="D7" s="7">
        <f t="shared" si="0"/>
        <v>36267</v>
      </c>
      <c r="E7" s="6">
        <v>17218</v>
      </c>
      <c r="F7" s="6">
        <v>19049</v>
      </c>
      <c r="G7" s="8">
        <f t="shared" si="1"/>
        <v>90.387946873851647</v>
      </c>
      <c r="H7" s="8">
        <f t="shared" si="2"/>
        <v>345.86114819759678</v>
      </c>
    </row>
    <row r="8" spans="1:8" ht="30" customHeight="1">
      <c r="A8" s="4" t="s">
        <v>14</v>
      </c>
      <c r="B8" s="5">
        <v>104.86</v>
      </c>
      <c r="C8" s="6">
        <v>7423</v>
      </c>
      <c r="D8" s="7">
        <f t="shared" si="0"/>
        <v>37583</v>
      </c>
      <c r="E8" s="6">
        <v>17804</v>
      </c>
      <c r="F8" s="6">
        <v>19779</v>
      </c>
      <c r="G8" s="8">
        <f t="shared" si="1"/>
        <v>90.014662015268726</v>
      </c>
      <c r="H8" s="8">
        <f t="shared" si="2"/>
        <v>358.41121495327104</v>
      </c>
    </row>
    <row r="9" spans="1:8" ht="30" customHeight="1">
      <c r="A9" s="4" t="s">
        <v>15</v>
      </c>
      <c r="B9" s="5">
        <v>104.86</v>
      </c>
      <c r="C9" s="6">
        <v>7554</v>
      </c>
      <c r="D9" s="7">
        <f t="shared" si="0"/>
        <v>37547</v>
      </c>
      <c r="E9" s="6">
        <v>17493</v>
      </c>
      <c r="F9" s="6">
        <v>20054</v>
      </c>
      <c r="G9" s="8">
        <f t="shared" si="1"/>
        <v>87.229480402912145</v>
      </c>
      <c r="H9" s="8">
        <f t="shared" si="2"/>
        <v>358.06790005721916</v>
      </c>
    </row>
    <row r="10" spans="1:8" ht="30" customHeight="1">
      <c r="A10" s="4" t="s">
        <v>16</v>
      </c>
      <c r="B10" s="5">
        <v>104.86</v>
      </c>
      <c r="C10" s="6">
        <v>9158</v>
      </c>
      <c r="D10" s="7">
        <f t="shared" si="0"/>
        <v>43215</v>
      </c>
      <c r="E10" s="6">
        <v>20192</v>
      </c>
      <c r="F10" s="6">
        <v>23023</v>
      </c>
      <c r="G10" s="8">
        <f t="shared" si="1"/>
        <v>87.703600747079008</v>
      </c>
      <c r="H10" s="8">
        <f t="shared" si="2"/>
        <v>412.12092313560936</v>
      </c>
    </row>
    <row r="11" spans="1:8" ht="30" customHeight="1">
      <c r="A11" s="4" t="s">
        <v>17</v>
      </c>
      <c r="B11" s="5">
        <v>104.86</v>
      </c>
      <c r="C11" s="6">
        <v>9236</v>
      </c>
      <c r="D11" s="7">
        <f t="shared" si="0"/>
        <v>42693</v>
      </c>
      <c r="E11" s="6">
        <v>20163</v>
      </c>
      <c r="F11" s="6">
        <v>22530</v>
      </c>
      <c r="G11" s="8">
        <f t="shared" si="1"/>
        <v>89.494007989347537</v>
      </c>
      <c r="H11" s="8">
        <f t="shared" si="2"/>
        <v>407.14285714285717</v>
      </c>
    </row>
    <row r="12" spans="1:8" ht="30" customHeight="1">
      <c r="A12" s="4" t="s">
        <v>18</v>
      </c>
      <c r="B12" s="5">
        <v>104.86</v>
      </c>
      <c r="C12" s="6">
        <v>9527</v>
      </c>
      <c r="D12" s="7">
        <f t="shared" si="0"/>
        <v>42740</v>
      </c>
      <c r="E12" s="6">
        <v>19921</v>
      </c>
      <c r="F12" s="6">
        <v>22819</v>
      </c>
      <c r="G12" s="8">
        <f t="shared" si="1"/>
        <v>87.300056970068809</v>
      </c>
      <c r="H12" s="8">
        <f t="shared" si="2"/>
        <v>407.59107381270263</v>
      </c>
    </row>
    <row r="13" spans="1:8" ht="30" customHeight="1">
      <c r="A13" s="4" t="s">
        <v>19</v>
      </c>
      <c r="B13" s="5">
        <v>104.84</v>
      </c>
      <c r="C13" s="6">
        <v>10594</v>
      </c>
      <c r="D13" s="7">
        <f t="shared" si="0"/>
        <v>44035</v>
      </c>
      <c r="E13" s="6">
        <v>20535</v>
      </c>
      <c r="F13" s="6">
        <v>23500</v>
      </c>
      <c r="G13" s="8">
        <f t="shared" si="1"/>
        <v>87.382978723404264</v>
      </c>
      <c r="H13" s="8">
        <f t="shared" si="2"/>
        <v>420.02098435711559</v>
      </c>
    </row>
    <row r="14" spans="1:8" ht="30" customHeight="1">
      <c r="A14" s="4" t="s">
        <v>20</v>
      </c>
      <c r="B14" s="5">
        <v>104.84</v>
      </c>
      <c r="C14" s="6">
        <v>12178</v>
      </c>
      <c r="D14" s="7">
        <f t="shared" si="0"/>
        <v>46276</v>
      </c>
      <c r="E14" s="6">
        <v>21704</v>
      </c>
      <c r="F14" s="6">
        <v>24572</v>
      </c>
      <c r="G14" s="8">
        <f t="shared" si="1"/>
        <v>88.328178414455479</v>
      </c>
      <c r="H14" s="8">
        <f>D14/B14</f>
        <v>441.39641358260207</v>
      </c>
    </row>
    <row r="15" spans="1:8" ht="30" customHeight="1">
      <c r="A15" s="4" t="s">
        <v>21</v>
      </c>
      <c r="B15" s="5">
        <v>104.94</v>
      </c>
      <c r="C15" s="6">
        <v>13590</v>
      </c>
      <c r="D15" s="7">
        <f t="shared" si="0"/>
        <v>48125</v>
      </c>
      <c r="E15" s="6">
        <v>22666</v>
      </c>
      <c r="F15" s="6">
        <v>25459</v>
      </c>
      <c r="G15" s="8">
        <f t="shared" si="1"/>
        <v>89.029419851525986</v>
      </c>
      <c r="H15" s="8">
        <f>D15/B15</f>
        <v>458.59538784067087</v>
      </c>
    </row>
    <row r="16" spans="1:8" ht="30" customHeight="1">
      <c r="A16" s="4" t="s">
        <v>22</v>
      </c>
      <c r="B16" s="5">
        <v>104.94</v>
      </c>
      <c r="C16" s="6">
        <v>14451</v>
      </c>
      <c r="D16" s="7">
        <f t="shared" si="0"/>
        <v>49594</v>
      </c>
      <c r="E16" s="6">
        <v>23698</v>
      </c>
      <c r="F16" s="6">
        <v>25896</v>
      </c>
      <c r="G16" s="8">
        <f t="shared" si="1"/>
        <v>91.512202656780971</v>
      </c>
      <c r="H16" s="8">
        <f>D16/B16</f>
        <v>472.59386315990093</v>
      </c>
    </row>
    <row r="17" spans="1:8" ht="30" customHeight="1">
      <c r="A17" s="4" t="s">
        <v>23</v>
      </c>
      <c r="B17" s="5">
        <v>104.89</v>
      </c>
      <c r="C17" s="6">
        <v>15881</v>
      </c>
      <c r="D17" s="7">
        <f t="shared" si="0"/>
        <v>50558</v>
      </c>
      <c r="E17" s="6">
        <v>24153</v>
      </c>
      <c r="F17" s="6">
        <v>26405</v>
      </c>
      <c r="G17" s="8">
        <f t="shared" si="1"/>
        <v>91.471312251467523</v>
      </c>
      <c r="H17" s="8">
        <f>D17/B17</f>
        <v>482.00972447325768</v>
      </c>
    </row>
    <row r="18" spans="1:8" ht="30" customHeight="1">
      <c r="A18" s="4" t="s">
        <v>24</v>
      </c>
      <c r="B18" s="5">
        <v>109.91</v>
      </c>
      <c r="C18" s="6">
        <v>16730</v>
      </c>
      <c r="D18" s="7">
        <f t="shared" si="0"/>
        <v>52329</v>
      </c>
      <c r="E18" s="6">
        <v>25257</v>
      </c>
      <c r="F18" s="6">
        <v>27072</v>
      </c>
      <c r="G18" s="8">
        <f t="shared" si="1"/>
        <v>93.295656028368796</v>
      </c>
      <c r="H18" s="8">
        <f>D18/B18</f>
        <v>476.10772450186516</v>
      </c>
    </row>
    <row r="19" spans="1:8" ht="30" customHeight="1">
      <c r="A19" s="4" t="s">
        <v>25</v>
      </c>
      <c r="B19" s="5">
        <v>109.91</v>
      </c>
      <c r="C19" s="6">
        <v>17809</v>
      </c>
      <c r="D19" s="7">
        <f t="shared" si="0"/>
        <v>52464</v>
      </c>
      <c r="E19" s="6">
        <v>25722</v>
      </c>
      <c r="F19" s="6">
        <v>26742</v>
      </c>
      <c r="G19" s="8">
        <f t="shared" si="1"/>
        <v>96.185775185102088</v>
      </c>
      <c r="H19" s="8">
        <f>D19/109.06</f>
        <v>481.05629928479738</v>
      </c>
    </row>
    <row r="20" spans="1:8" ht="30" customHeight="1">
      <c r="A20" s="9" t="s">
        <v>26</v>
      </c>
      <c r="B20" s="5">
        <v>109.91</v>
      </c>
      <c r="C20" s="6">
        <v>18134</v>
      </c>
      <c r="D20" s="7">
        <f t="shared" si="0"/>
        <v>52790</v>
      </c>
      <c r="E20" s="6">
        <v>25925</v>
      </c>
      <c r="F20" s="6">
        <v>26865</v>
      </c>
      <c r="G20" s="8">
        <f t="shared" si="1"/>
        <v>96.50102363670203</v>
      </c>
      <c r="H20" s="8">
        <f>D20/109.06</f>
        <v>484.04547955253986</v>
      </c>
    </row>
    <row r="21" spans="1:8" ht="30" customHeight="1">
      <c r="A21" s="9" t="s">
        <v>27</v>
      </c>
      <c r="B21" s="5">
        <v>109.91</v>
      </c>
      <c r="C21" s="6">
        <v>18435</v>
      </c>
      <c r="D21" s="7">
        <f t="shared" si="0"/>
        <v>52888</v>
      </c>
      <c r="E21" s="6">
        <v>26008</v>
      </c>
      <c r="F21" s="6">
        <v>26880</v>
      </c>
      <c r="G21" s="8">
        <f t="shared" si="1"/>
        <v>96.75595238095238</v>
      </c>
      <c r="H21" s="8">
        <f>D21/109.06</f>
        <v>484.94406748578763</v>
      </c>
    </row>
    <row r="22" spans="1:8" ht="30" customHeight="1">
      <c r="A22" s="9" t="s">
        <v>28</v>
      </c>
      <c r="B22" s="5">
        <v>109.91</v>
      </c>
      <c r="C22" s="6">
        <v>18616</v>
      </c>
      <c r="D22" s="7">
        <f t="shared" si="0"/>
        <v>52835</v>
      </c>
      <c r="E22" s="6">
        <v>25931</v>
      </c>
      <c r="F22" s="6">
        <v>26904</v>
      </c>
      <c r="G22" s="8">
        <f t="shared" si="1"/>
        <v>96.383437407077011</v>
      </c>
      <c r="H22" s="8">
        <f>D22/109.06</f>
        <v>484.45809646066385</v>
      </c>
    </row>
    <row r="23" spans="1:8" ht="30" customHeight="1">
      <c r="A23" s="9" t="s">
        <v>29</v>
      </c>
      <c r="B23" s="5">
        <v>109.91</v>
      </c>
      <c r="C23" s="6">
        <v>18682</v>
      </c>
      <c r="D23" s="7">
        <f t="shared" si="0"/>
        <v>52690</v>
      </c>
      <c r="E23" s="6">
        <v>25892</v>
      </c>
      <c r="F23" s="6">
        <v>26798</v>
      </c>
      <c r="G23" s="8">
        <f t="shared" si="1"/>
        <v>96.619150682886783</v>
      </c>
      <c r="H23" s="8">
        <f>D23/109.06</f>
        <v>483.12855309004215</v>
      </c>
    </row>
    <row r="24" spans="1:8" ht="30" customHeight="1">
      <c r="A24" s="4" t="s">
        <v>30</v>
      </c>
      <c r="B24" s="5">
        <v>109.91</v>
      </c>
      <c r="C24" s="6">
        <v>18606</v>
      </c>
      <c r="D24" s="7">
        <f t="shared" si="0"/>
        <v>52104</v>
      </c>
      <c r="E24" s="6">
        <v>25506</v>
      </c>
      <c r="F24" s="6">
        <v>26598</v>
      </c>
      <c r="G24" s="8">
        <f t="shared" si="1"/>
        <v>95.894428152492679</v>
      </c>
      <c r="H24" s="8">
        <f t="shared" ref="H24:H37" si="3">D24/109.06</f>
        <v>477.7553640198056</v>
      </c>
    </row>
    <row r="25" spans="1:8" ht="30" customHeight="1">
      <c r="A25" s="9" t="s">
        <v>31</v>
      </c>
      <c r="B25" s="5">
        <v>109.91</v>
      </c>
      <c r="C25" s="6">
        <v>18940</v>
      </c>
      <c r="D25" s="7">
        <f t="shared" si="0"/>
        <v>52187</v>
      </c>
      <c r="E25" s="6">
        <v>25548</v>
      </c>
      <c r="F25" s="6">
        <v>26639</v>
      </c>
      <c r="G25" s="8">
        <f t="shared" si="1"/>
        <v>95.904500919704191</v>
      </c>
      <c r="H25" s="8">
        <f t="shared" si="3"/>
        <v>478.51641298367872</v>
      </c>
    </row>
    <row r="26" spans="1:8" ht="30" customHeight="1">
      <c r="A26" s="9" t="s">
        <v>32</v>
      </c>
      <c r="B26" s="5">
        <v>109.91</v>
      </c>
      <c r="C26" s="6">
        <v>19265</v>
      </c>
      <c r="D26" s="7">
        <f t="shared" si="0"/>
        <v>52217</v>
      </c>
      <c r="E26" s="6">
        <v>25597</v>
      </c>
      <c r="F26" s="6">
        <v>26620</v>
      </c>
      <c r="G26" s="8">
        <f t="shared" si="1"/>
        <v>96.15702479338843</v>
      </c>
      <c r="H26" s="8">
        <f t="shared" si="3"/>
        <v>478.79149092242801</v>
      </c>
    </row>
    <row r="27" spans="1:8" ht="30" customHeight="1">
      <c r="A27" s="9" t="s">
        <v>33</v>
      </c>
      <c r="B27" s="5">
        <v>109.91</v>
      </c>
      <c r="C27" s="6">
        <v>19861</v>
      </c>
      <c r="D27" s="7">
        <f t="shared" si="0"/>
        <v>52700</v>
      </c>
      <c r="E27" s="6">
        <v>25854</v>
      </c>
      <c r="F27" s="6">
        <v>26846</v>
      </c>
      <c r="G27" s="8">
        <f t="shared" si="1"/>
        <v>96.304849884526561</v>
      </c>
      <c r="H27" s="8">
        <f t="shared" si="3"/>
        <v>483.22024573629193</v>
      </c>
    </row>
    <row r="28" spans="1:8" ht="30" customHeight="1">
      <c r="A28" s="9" t="s">
        <v>34</v>
      </c>
      <c r="B28" s="5">
        <v>109.91</v>
      </c>
      <c r="C28" s="6">
        <v>20468</v>
      </c>
      <c r="D28" s="7">
        <f t="shared" si="0"/>
        <v>53363</v>
      </c>
      <c r="E28" s="6">
        <v>26235</v>
      </c>
      <c r="F28" s="6">
        <v>27128</v>
      </c>
      <c r="G28" s="8">
        <f t="shared" si="1"/>
        <v>96.708198171630784</v>
      </c>
      <c r="H28" s="8">
        <f t="shared" si="3"/>
        <v>489.29946818265176</v>
      </c>
    </row>
    <row r="29" spans="1:8" ht="30" customHeight="1">
      <c r="A29" s="4" t="s">
        <v>35</v>
      </c>
      <c r="B29" s="5">
        <v>109.91</v>
      </c>
      <c r="C29" s="6">
        <v>20670</v>
      </c>
      <c r="D29" s="7">
        <f t="shared" si="0"/>
        <v>53858</v>
      </c>
      <c r="E29" s="6">
        <v>26607</v>
      </c>
      <c r="F29" s="6">
        <v>27251</v>
      </c>
      <c r="G29" s="8">
        <f t="shared" si="1"/>
        <v>97.636783971230415</v>
      </c>
      <c r="H29" s="8">
        <f t="shared" si="3"/>
        <v>493.83825417201541</v>
      </c>
    </row>
    <row r="30" spans="1:8" ht="30" customHeight="1">
      <c r="A30" s="9" t="s">
        <v>36</v>
      </c>
      <c r="B30" s="5">
        <v>109.91</v>
      </c>
      <c r="C30" s="6">
        <v>20969</v>
      </c>
      <c r="D30" s="7">
        <f t="shared" si="0"/>
        <v>53945</v>
      </c>
      <c r="E30" s="6">
        <v>26707</v>
      </c>
      <c r="F30" s="6">
        <v>27238</v>
      </c>
      <c r="G30" s="8">
        <f t="shared" si="1"/>
        <v>98.050517659152661</v>
      </c>
      <c r="H30" s="8">
        <f t="shared" si="3"/>
        <v>494.63598019438842</v>
      </c>
    </row>
    <row r="31" spans="1:8" ht="30" customHeight="1">
      <c r="A31" s="9" t="s">
        <v>37</v>
      </c>
      <c r="B31" s="5">
        <v>109.91</v>
      </c>
      <c r="C31" s="6">
        <v>20964</v>
      </c>
      <c r="D31" s="7">
        <f t="shared" si="0"/>
        <v>53562</v>
      </c>
      <c r="E31" s="6">
        <v>26492</v>
      </c>
      <c r="F31" s="6">
        <v>27070</v>
      </c>
      <c r="G31" s="8">
        <f t="shared" si="1"/>
        <v>97.864794975988175</v>
      </c>
      <c r="H31" s="8">
        <f t="shared" si="3"/>
        <v>491.12415184302216</v>
      </c>
    </row>
    <row r="32" spans="1:8" ht="30" customHeight="1">
      <c r="A32" s="9" t="s">
        <v>38</v>
      </c>
      <c r="B32" s="5">
        <v>109.91</v>
      </c>
      <c r="C32" s="6">
        <v>21265</v>
      </c>
      <c r="D32" s="7">
        <f t="shared" si="0"/>
        <v>53726</v>
      </c>
      <c r="E32" s="6">
        <v>26532</v>
      </c>
      <c r="F32" s="6">
        <v>27194</v>
      </c>
      <c r="G32" s="8">
        <f t="shared" si="1"/>
        <v>97.565639479296905</v>
      </c>
      <c r="H32" s="8">
        <f t="shared" si="3"/>
        <v>492.6279112415184</v>
      </c>
    </row>
    <row r="33" spans="1:8" ht="30" customHeight="1">
      <c r="A33" s="9" t="s">
        <v>39</v>
      </c>
      <c r="B33" s="5">
        <v>109.91</v>
      </c>
      <c r="C33" s="6">
        <v>21510</v>
      </c>
      <c r="D33" s="7">
        <f t="shared" si="0"/>
        <v>53901</v>
      </c>
      <c r="E33" s="6">
        <v>26575</v>
      </c>
      <c r="F33" s="6">
        <v>27326</v>
      </c>
      <c r="G33" s="8">
        <f t="shared" si="1"/>
        <v>97.251701676059426</v>
      </c>
      <c r="H33" s="8">
        <f t="shared" si="3"/>
        <v>494.2325325508894</v>
      </c>
    </row>
    <row r="34" spans="1:8" ht="30" customHeight="1">
      <c r="A34" s="4" t="s">
        <v>40</v>
      </c>
      <c r="B34" s="5">
        <v>109.91</v>
      </c>
      <c r="C34" s="6">
        <v>20796</v>
      </c>
      <c r="D34" s="7">
        <f t="shared" si="0"/>
        <v>53240</v>
      </c>
      <c r="E34" s="6">
        <v>26210</v>
      </c>
      <c r="F34" s="6">
        <v>27030</v>
      </c>
      <c r="G34" s="8">
        <f t="shared" si="1"/>
        <v>96.966333703292634</v>
      </c>
      <c r="H34" s="8">
        <f t="shared" si="3"/>
        <v>488.17164863377957</v>
      </c>
    </row>
    <row r="35" spans="1:8" ht="30" customHeight="1">
      <c r="A35" s="9" t="s">
        <v>41</v>
      </c>
      <c r="B35" s="5">
        <v>109.91</v>
      </c>
      <c r="C35" s="6">
        <v>20853</v>
      </c>
      <c r="D35" s="7">
        <f t="shared" si="0"/>
        <v>53032</v>
      </c>
      <c r="E35" s="6">
        <v>26106</v>
      </c>
      <c r="F35" s="6">
        <v>26926</v>
      </c>
      <c r="G35" s="8">
        <f t="shared" si="1"/>
        <v>96.954616355938498</v>
      </c>
      <c r="H35" s="8">
        <f t="shared" si="3"/>
        <v>486.2644415917843</v>
      </c>
    </row>
    <row r="36" spans="1:8" ht="30" customHeight="1">
      <c r="A36" s="9" t="s">
        <v>42</v>
      </c>
      <c r="B36" s="5">
        <v>109.91</v>
      </c>
      <c r="C36" s="6">
        <v>20927</v>
      </c>
      <c r="D36" s="7">
        <f t="shared" si="0"/>
        <v>52811</v>
      </c>
      <c r="E36" s="6">
        <v>25956</v>
      </c>
      <c r="F36" s="6">
        <v>26855</v>
      </c>
      <c r="G36" s="8">
        <f t="shared" si="1"/>
        <v>96.652392478123247</v>
      </c>
      <c r="H36" s="8">
        <f t="shared" si="3"/>
        <v>484.2380341096644</v>
      </c>
    </row>
    <row r="37" spans="1:8" ht="30" customHeight="1">
      <c r="A37" s="9" t="s">
        <v>43</v>
      </c>
      <c r="B37" s="5">
        <v>109.91</v>
      </c>
      <c r="C37" s="6">
        <v>20838</v>
      </c>
      <c r="D37" s="7">
        <f t="shared" si="0"/>
        <v>52313</v>
      </c>
      <c r="E37" s="6">
        <v>25653</v>
      </c>
      <c r="F37" s="6">
        <v>26660</v>
      </c>
      <c r="G37" s="8">
        <f t="shared" si="1"/>
        <v>96.222805701425358</v>
      </c>
      <c r="H37" s="8">
        <f t="shared" si="3"/>
        <v>479.67174032642583</v>
      </c>
    </row>
    <row r="38" spans="1:8" ht="30" customHeight="1">
      <c r="A38" s="9" t="s">
        <v>44</v>
      </c>
      <c r="B38" s="5">
        <v>109.91</v>
      </c>
      <c r="C38" s="6">
        <v>20562</v>
      </c>
      <c r="D38" s="7">
        <v>51501</v>
      </c>
      <c r="E38" s="6">
        <v>25193</v>
      </c>
      <c r="F38" s="6">
        <v>26308</v>
      </c>
      <c r="G38" s="8">
        <f t="shared" si="1"/>
        <v>95.76174547666109</v>
      </c>
      <c r="H38" s="8">
        <f>D38/109.06</f>
        <v>472.2262974509444</v>
      </c>
    </row>
    <row r="39" spans="1:8" ht="30" customHeight="1">
      <c r="A39" s="4" t="s">
        <v>45</v>
      </c>
      <c r="B39" s="5">
        <v>109.91</v>
      </c>
      <c r="C39" s="6">
        <v>20444</v>
      </c>
      <c r="D39" s="7">
        <f t="shared" ref="D39:D45" si="4">E39+F39</f>
        <v>51200</v>
      </c>
      <c r="E39" s="6">
        <v>25021</v>
      </c>
      <c r="F39" s="6">
        <v>26179</v>
      </c>
      <c r="G39" s="8">
        <f t="shared" si="1"/>
        <v>95.576607204247679</v>
      </c>
      <c r="H39" s="8">
        <f>D39/109.06</f>
        <v>469.46634879882635</v>
      </c>
    </row>
    <row r="40" spans="1:8" ht="30" customHeight="1">
      <c r="A40" s="9" t="s">
        <v>46</v>
      </c>
      <c r="B40" s="5">
        <v>109.91</v>
      </c>
      <c r="C40" s="6">
        <v>20466</v>
      </c>
      <c r="D40" s="7">
        <f t="shared" si="4"/>
        <v>50996</v>
      </c>
      <c r="E40" s="6">
        <v>24882</v>
      </c>
      <c r="F40" s="6">
        <v>26114</v>
      </c>
      <c r="G40" s="8">
        <f t="shared" si="1"/>
        <v>95.282224094355513</v>
      </c>
      <c r="H40" s="8">
        <f>D40/109.06</f>
        <v>467.59581881533103</v>
      </c>
    </row>
    <row r="41" spans="1:8" ht="30" customHeight="1">
      <c r="A41" s="9" t="s">
        <v>47</v>
      </c>
      <c r="B41" s="5">
        <v>109.91</v>
      </c>
      <c r="C41" s="6">
        <v>20431</v>
      </c>
      <c r="D41" s="7">
        <f t="shared" si="4"/>
        <v>50618</v>
      </c>
      <c r="E41" s="6">
        <v>24691</v>
      </c>
      <c r="F41" s="6">
        <v>25927</v>
      </c>
      <c r="G41" s="8">
        <f t="shared" si="1"/>
        <v>95.232768928144409</v>
      </c>
      <c r="H41" s="8">
        <f>D41/109.06</f>
        <v>464.12983678708969</v>
      </c>
    </row>
    <row r="42" spans="1:8" ht="30" customHeight="1">
      <c r="A42" s="9" t="s">
        <v>48</v>
      </c>
      <c r="B42" s="5">
        <v>109.91</v>
      </c>
      <c r="C42" s="6">
        <v>20532</v>
      </c>
      <c r="D42" s="7">
        <f t="shared" si="4"/>
        <v>50348</v>
      </c>
      <c r="E42" s="6">
        <v>24556</v>
      </c>
      <c r="F42" s="6">
        <v>25792</v>
      </c>
      <c r="G42" s="8">
        <f t="shared" si="1"/>
        <v>95.207816377171213</v>
      </c>
      <c r="H42" s="8">
        <f>D42/109.06</f>
        <v>461.65413533834584</v>
      </c>
    </row>
    <row r="43" spans="1:8" ht="30" customHeight="1">
      <c r="A43" s="9" t="s">
        <v>49</v>
      </c>
      <c r="B43" s="5">
        <v>109.91</v>
      </c>
      <c r="C43" s="6">
        <v>20632</v>
      </c>
      <c r="D43" s="7">
        <f t="shared" si="4"/>
        <v>50091</v>
      </c>
      <c r="E43" s="6">
        <v>24397</v>
      </c>
      <c r="F43" s="6">
        <v>25694</v>
      </c>
      <c r="G43" s="8">
        <f t="shared" si="1"/>
        <v>94.952128901689122</v>
      </c>
      <c r="H43" s="8">
        <f t="shared" ref="H43:H48" si="5">D43/109.17</f>
        <v>458.83484473756528</v>
      </c>
    </row>
    <row r="44" spans="1:8" ht="30" customHeight="1">
      <c r="A44" s="4" t="s">
        <v>50</v>
      </c>
      <c r="B44" s="5">
        <v>109.91</v>
      </c>
      <c r="C44" s="6">
        <v>20401</v>
      </c>
      <c r="D44" s="7">
        <f t="shared" si="4"/>
        <v>50140</v>
      </c>
      <c r="E44" s="6">
        <v>24392</v>
      </c>
      <c r="F44" s="6">
        <v>25748</v>
      </c>
      <c r="G44" s="8">
        <f t="shared" si="1"/>
        <v>94.733571539537053</v>
      </c>
      <c r="H44" s="8">
        <f t="shared" si="5"/>
        <v>459.28368599432076</v>
      </c>
    </row>
    <row r="45" spans="1:8" ht="30" customHeight="1">
      <c r="A45" s="9" t="s">
        <v>51</v>
      </c>
      <c r="B45" s="5">
        <v>109.91</v>
      </c>
      <c r="C45" s="6">
        <v>20401</v>
      </c>
      <c r="D45" s="7">
        <f t="shared" si="4"/>
        <v>49666</v>
      </c>
      <c r="E45" s="6">
        <v>24180</v>
      </c>
      <c r="F45" s="6">
        <v>25486</v>
      </c>
      <c r="G45" s="8">
        <f t="shared" si="1"/>
        <v>94.875617986345446</v>
      </c>
      <c r="H45" s="8">
        <f t="shared" si="5"/>
        <v>454.94183383713471</v>
      </c>
    </row>
    <row r="46" spans="1:8" ht="30" customHeight="1">
      <c r="A46" s="9" t="s">
        <v>52</v>
      </c>
      <c r="B46" s="5">
        <v>109.91</v>
      </c>
      <c r="C46" s="6">
        <v>20536</v>
      </c>
      <c r="D46" s="7">
        <v>49316</v>
      </c>
      <c r="E46" s="6">
        <v>24026</v>
      </c>
      <c r="F46" s="6">
        <v>25290</v>
      </c>
      <c r="G46" s="8">
        <f t="shared" si="1"/>
        <v>95.001977066034001</v>
      </c>
      <c r="H46" s="8">
        <f t="shared" si="5"/>
        <v>451.73582486030961</v>
      </c>
    </row>
    <row r="47" spans="1:8" ht="30" customHeight="1">
      <c r="A47" s="9" t="s">
        <v>53</v>
      </c>
      <c r="B47" s="5">
        <v>109.91</v>
      </c>
      <c r="C47" s="6">
        <v>20698</v>
      </c>
      <c r="D47" s="7">
        <v>49112</v>
      </c>
      <c r="E47" s="6">
        <v>23986</v>
      </c>
      <c r="F47" s="6">
        <v>25126</v>
      </c>
      <c r="G47" s="8">
        <f t="shared" si="1"/>
        <v>95.462867149566193</v>
      </c>
      <c r="H47" s="8">
        <f t="shared" si="5"/>
        <v>449.86717962810297</v>
      </c>
    </row>
    <row r="48" spans="1:8" ht="30" customHeight="1">
      <c r="A48" s="9" t="s">
        <v>54</v>
      </c>
      <c r="B48" s="5">
        <v>109.91</v>
      </c>
      <c r="C48" s="6">
        <v>20785</v>
      </c>
      <c r="D48" s="7">
        <v>48695</v>
      </c>
      <c r="E48" s="6">
        <v>23865</v>
      </c>
      <c r="F48" s="6">
        <v>24830</v>
      </c>
      <c r="G48" s="8">
        <f>E48/F48*100</f>
        <v>96.113572291582756</v>
      </c>
      <c r="H48" s="8">
        <f t="shared" si="5"/>
        <v>446.04744893285698</v>
      </c>
    </row>
    <row r="49" spans="1:8" ht="30" customHeight="1">
      <c r="A49" s="4" t="s">
        <v>55</v>
      </c>
      <c r="B49" s="5">
        <v>109.91</v>
      </c>
      <c r="C49" s="6">
        <v>20776</v>
      </c>
      <c r="D49" s="7">
        <f>SUM(E49:F49)</f>
        <v>48729</v>
      </c>
      <c r="E49" s="6">
        <v>23809</v>
      </c>
      <c r="F49" s="6">
        <v>24920</v>
      </c>
      <c r="G49" s="8">
        <f>E49/F49*100</f>
        <v>95.541733547351527</v>
      </c>
      <c r="H49" s="8">
        <f>D49/109.17</f>
        <v>446.35888980489142</v>
      </c>
    </row>
    <row r="50" spans="1:8" ht="30" customHeight="1">
      <c r="A50" s="9" t="s">
        <v>56</v>
      </c>
      <c r="B50" s="5">
        <v>109.91</v>
      </c>
      <c r="C50" s="6">
        <v>20873</v>
      </c>
      <c r="D50" s="7">
        <f>SUM(E50:F50)</f>
        <v>48238</v>
      </c>
      <c r="E50" s="6">
        <v>23594</v>
      </c>
      <c r="F50" s="6">
        <v>24644</v>
      </c>
      <c r="G50" s="8">
        <f>E50/F50*100</f>
        <v>95.73932803116378</v>
      </c>
      <c r="H50" s="8">
        <f>D50/109.17</f>
        <v>441.86131721168817</v>
      </c>
    </row>
    <row r="51" spans="1:8" ht="30" customHeight="1">
      <c r="A51" s="9" t="s">
        <v>57</v>
      </c>
      <c r="B51" s="5">
        <v>109.91</v>
      </c>
      <c r="C51" s="6">
        <v>21121</v>
      </c>
      <c r="D51" s="7">
        <f>SUM(E51:F51)</f>
        <v>47983</v>
      </c>
      <c r="E51" s="6">
        <v>23527</v>
      </c>
      <c r="F51" s="6">
        <v>24456</v>
      </c>
      <c r="G51" s="8">
        <f>E51/F51*100</f>
        <v>96.201341184167489</v>
      </c>
      <c r="H51" s="8">
        <f>D51/109.17</f>
        <v>439.52551067142986</v>
      </c>
    </row>
    <row r="52" spans="1:8" ht="45" customHeight="1">
      <c r="A52" s="239" t="s">
        <v>58</v>
      </c>
      <c r="B52" s="240"/>
      <c r="C52" s="240"/>
      <c r="D52" s="240"/>
      <c r="E52" s="240"/>
      <c r="F52" s="240"/>
      <c r="G52" s="240"/>
      <c r="H52" s="10"/>
    </row>
  </sheetData>
  <mergeCells count="7">
    <mergeCell ref="H3:H4"/>
    <mergeCell ref="A52:G52"/>
    <mergeCell ref="A3:A4"/>
    <mergeCell ref="B3:B4"/>
    <mergeCell ref="C3:C4"/>
    <mergeCell ref="D3:F3"/>
    <mergeCell ref="G3:G4"/>
  </mergeCells>
  <phoneticPr fontId="3"/>
  <pageMargins left="0.78740157480314965" right="0.78740157480314965" top="0.98425196850393704" bottom="0.98425196850393704" header="0.51181102362204722" footer="0.51181102362204722"/>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topLeftCell="A13" zoomScale="70" zoomScaleNormal="70" workbookViewId="0">
      <selection activeCell="C3" sqref="C3:E4"/>
    </sheetView>
  </sheetViews>
  <sheetFormatPr defaultRowHeight="17.25"/>
  <cols>
    <col min="1" max="1" width="13.125" style="1" customWidth="1"/>
    <col min="2" max="15" width="10" style="1" customWidth="1"/>
    <col min="16" max="16" width="9.375" style="1" customWidth="1"/>
    <col min="17" max="16384" width="9" style="1"/>
  </cols>
  <sheetData>
    <row r="1" spans="1:16">
      <c r="A1" s="1" t="s">
        <v>148</v>
      </c>
    </row>
    <row r="2" spans="1:16">
      <c r="N2" s="2" t="s">
        <v>96</v>
      </c>
    </row>
    <row r="3" spans="1:16" ht="30" customHeight="1">
      <c r="A3" s="241" t="s">
        <v>2</v>
      </c>
      <c r="B3" s="248" t="s">
        <v>127</v>
      </c>
      <c r="C3" s="249"/>
      <c r="D3" s="249"/>
      <c r="E3" s="248" t="s">
        <v>128</v>
      </c>
      <c r="F3" s="249"/>
      <c r="G3" s="248" t="s">
        <v>112</v>
      </c>
      <c r="H3" s="249"/>
      <c r="I3" s="248" t="s">
        <v>113</v>
      </c>
      <c r="J3" s="249"/>
      <c r="K3" s="248" t="s">
        <v>114</v>
      </c>
      <c r="L3" s="249"/>
      <c r="M3" s="248" t="s">
        <v>115</v>
      </c>
      <c r="N3" s="249"/>
    </row>
    <row r="4" spans="1:16" ht="30" customHeight="1">
      <c r="A4" s="242"/>
      <c r="B4" s="9" t="s">
        <v>8</v>
      </c>
      <c r="C4" s="9" t="s">
        <v>9</v>
      </c>
      <c r="D4" s="9" t="s">
        <v>10</v>
      </c>
      <c r="E4" s="9" t="s">
        <v>9</v>
      </c>
      <c r="F4" s="9" t="s">
        <v>10</v>
      </c>
      <c r="G4" s="9" t="s">
        <v>9</v>
      </c>
      <c r="H4" s="9" t="s">
        <v>10</v>
      </c>
      <c r="I4" s="9" t="s">
        <v>9</v>
      </c>
      <c r="J4" s="9" t="s">
        <v>10</v>
      </c>
      <c r="K4" s="9" t="s">
        <v>9</v>
      </c>
      <c r="L4" s="9" t="s">
        <v>10</v>
      </c>
      <c r="M4" s="9" t="s">
        <v>9</v>
      </c>
      <c r="N4" s="9" t="s">
        <v>10</v>
      </c>
    </row>
    <row r="5" spans="1:16" ht="30" customHeight="1">
      <c r="A5" s="9" t="s">
        <v>48</v>
      </c>
      <c r="B5" s="7">
        <f t="shared" ref="B5:B11" si="0">C5+D5</f>
        <v>2213</v>
      </c>
      <c r="C5" s="6">
        <f>E5+G5+I5+K5+M5+B18+D18+F18+H18+J18+L18+N18</f>
        <v>1162</v>
      </c>
      <c r="D5" s="6">
        <f>F5+H5+J5+L5+N5+C18+E18+G18+I18+K18+M18+O18</f>
        <v>1051</v>
      </c>
      <c r="E5" s="6">
        <v>83</v>
      </c>
      <c r="F5" s="6">
        <v>85</v>
      </c>
      <c r="G5" s="6">
        <v>80</v>
      </c>
      <c r="H5" s="6">
        <v>75</v>
      </c>
      <c r="I5" s="6">
        <v>225</v>
      </c>
      <c r="J5" s="6">
        <v>168</v>
      </c>
      <c r="K5" s="6">
        <v>172</v>
      </c>
      <c r="L5" s="6">
        <v>161</v>
      </c>
      <c r="M5" s="6">
        <v>75</v>
      </c>
      <c r="N5" s="6">
        <v>59</v>
      </c>
    </row>
    <row r="6" spans="1:16" ht="30" customHeight="1">
      <c r="A6" s="9" t="s">
        <v>49</v>
      </c>
      <c r="B6" s="7">
        <f t="shared" si="0"/>
        <v>2177</v>
      </c>
      <c r="C6" s="6">
        <f t="shared" ref="C6:D14" si="1">E6+G6+I6+K6+M6+B19+D19+F19+H19+J19+L19+N19</f>
        <v>1107</v>
      </c>
      <c r="D6" s="6">
        <f t="shared" si="1"/>
        <v>1070</v>
      </c>
      <c r="E6" s="6">
        <v>47</v>
      </c>
      <c r="F6" s="6">
        <v>70</v>
      </c>
      <c r="G6" s="6">
        <v>73</v>
      </c>
      <c r="H6" s="6">
        <v>61</v>
      </c>
      <c r="I6" s="6">
        <v>233</v>
      </c>
      <c r="J6" s="6">
        <v>235</v>
      </c>
      <c r="K6" s="6">
        <v>163</v>
      </c>
      <c r="L6" s="6">
        <v>142</v>
      </c>
      <c r="M6" s="6">
        <v>67</v>
      </c>
      <c r="N6" s="6">
        <v>73</v>
      </c>
    </row>
    <row r="7" spans="1:16" ht="30" customHeight="1">
      <c r="A7" s="9" t="s">
        <v>50</v>
      </c>
      <c r="B7" s="7">
        <f t="shared" si="0"/>
        <v>2113</v>
      </c>
      <c r="C7" s="6">
        <f t="shared" si="1"/>
        <v>1071</v>
      </c>
      <c r="D7" s="6">
        <f t="shared" si="1"/>
        <v>1042</v>
      </c>
      <c r="E7" s="6">
        <v>46</v>
      </c>
      <c r="F7" s="6">
        <v>56</v>
      </c>
      <c r="G7" s="6">
        <v>67</v>
      </c>
      <c r="H7" s="6">
        <v>62</v>
      </c>
      <c r="I7" s="6">
        <v>253</v>
      </c>
      <c r="J7" s="6">
        <v>228</v>
      </c>
      <c r="K7" s="6">
        <v>124</v>
      </c>
      <c r="L7" s="6">
        <v>118</v>
      </c>
      <c r="M7" s="6">
        <v>64</v>
      </c>
      <c r="N7" s="6">
        <v>64</v>
      </c>
    </row>
    <row r="8" spans="1:16" ht="30" customHeight="1">
      <c r="A8" s="9" t="s">
        <v>51</v>
      </c>
      <c r="B8" s="7">
        <f t="shared" si="0"/>
        <v>1976</v>
      </c>
      <c r="C8" s="6">
        <f t="shared" si="1"/>
        <v>1048</v>
      </c>
      <c r="D8" s="6">
        <f t="shared" si="1"/>
        <v>928</v>
      </c>
      <c r="E8" s="6">
        <v>48</v>
      </c>
      <c r="F8" s="6">
        <v>52</v>
      </c>
      <c r="G8" s="6">
        <v>65</v>
      </c>
      <c r="H8" s="6">
        <v>51</v>
      </c>
      <c r="I8" s="6">
        <v>235</v>
      </c>
      <c r="J8" s="6">
        <v>203</v>
      </c>
      <c r="K8" s="6">
        <v>151</v>
      </c>
      <c r="L8" s="6">
        <v>143</v>
      </c>
      <c r="M8" s="6">
        <v>74</v>
      </c>
      <c r="N8" s="6">
        <v>60</v>
      </c>
    </row>
    <row r="9" spans="1:16" ht="30" customHeight="1">
      <c r="A9" s="9" t="s">
        <v>52</v>
      </c>
      <c r="B9" s="7">
        <f t="shared" si="0"/>
        <v>2068</v>
      </c>
      <c r="C9" s="6">
        <f t="shared" si="1"/>
        <v>1056</v>
      </c>
      <c r="D9" s="6">
        <f t="shared" si="1"/>
        <v>1012</v>
      </c>
      <c r="E9" s="6">
        <v>43</v>
      </c>
      <c r="F9" s="6">
        <v>55</v>
      </c>
      <c r="G9" s="6">
        <v>61</v>
      </c>
      <c r="H9" s="6">
        <v>55</v>
      </c>
      <c r="I9" s="6">
        <v>216</v>
      </c>
      <c r="J9" s="6">
        <v>197</v>
      </c>
      <c r="K9" s="6">
        <v>159</v>
      </c>
      <c r="L9" s="6">
        <v>137</v>
      </c>
      <c r="M9" s="6">
        <v>74</v>
      </c>
      <c r="N9" s="6">
        <v>83</v>
      </c>
    </row>
    <row r="10" spans="1:16" ht="30" customHeight="1">
      <c r="A10" s="9" t="s">
        <v>53</v>
      </c>
      <c r="B10" s="7">
        <f t="shared" si="0"/>
        <v>2152</v>
      </c>
      <c r="C10" s="6">
        <f t="shared" si="1"/>
        <v>1143</v>
      </c>
      <c r="D10" s="6">
        <f t="shared" si="1"/>
        <v>1009</v>
      </c>
      <c r="E10" s="6">
        <v>57</v>
      </c>
      <c r="F10" s="6">
        <v>55</v>
      </c>
      <c r="G10" s="6">
        <v>51</v>
      </c>
      <c r="H10" s="6">
        <v>65</v>
      </c>
      <c r="I10" s="6">
        <v>233</v>
      </c>
      <c r="J10" s="6">
        <v>174</v>
      </c>
      <c r="K10" s="6">
        <v>189</v>
      </c>
      <c r="L10" s="6">
        <v>117</v>
      </c>
      <c r="M10" s="6">
        <v>78</v>
      </c>
      <c r="N10" s="6">
        <v>71</v>
      </c>
    </row>
    <row r="11" spans="1:16" ht="30" customHeight="1">
      <c r="A11" s="9" t="s">
        <v>54</v>
      </c>
      <c r="B11" s="7">
        <f t="shared" si="0"/>
        <v>2065</v>
      </c>
      <c r="C11" s="6">
        <f t="shared" si="1"/>
        <v>1084</v>
      </c>
      <c r="D11" s="6">
        <f t="shared" si="1"/>
        <v>981</v>
      </c>
      <c r="E11" s="6">
        <v>60</v>
      </c>
      <c r="F11" s="6">
        <v>60</v>
      </c>
      <c r="G11" s="6">
        <v>73</v>
      </c>
      <c r="H11" s="6">
        <v>70</v>
      </c>
      <c r="I11" s="6">
        <v>218</v>
      </c>
      <c r="J11" s="6">
        <v>172</v>
      </c>
      <c r="K11" s="6">
        <v>174</v>
      </c>
      <c r="L11" s="6">
        <v>128</v>
      </c>
      <c r="M11" s="6">
        <v>72</v>
      </c>
      <c r="N11" s="6">
        <v>78</v>
      </c>
    </row>
    <row r="12" spans="1:16" ht="30" customHeight="1">
      <c r="A12" s="9" t="s">
        <v>55</v>
      </c>
      <c r="B12" s="7">
        <f>C12+D12</f>
        <v>2011</v>
      </c>
      <c r="C12" s="6">
        <f t="shared" si="1"/>
        <v>1103</v>
      </c>
      <c r="D12" s="6">
        <f t="shared" si="1"/>
        <v>908</v>
      </c>
      <c r="E12" s="6">
        <v>82</v>
      </c>
      <c r="F12" s="6">
        <v>74</v>
      </c>
      <c r="G12" s="6">
        <v>77</v>
      </c>
      <c r="H12" s="6">
        <v>66</v>
      </c>
      <c r="I12" s="6">
        <v>257</v>
      </c>
      <c r="J12" s="6">
        <v>206</v>
      </c>
      <c r="K12" s="6">
        <v>152</v>
      </c>
      <c r="L12" s="6">
        <v>99</v>
      </c>
      <c r="M12" s="6">
        <v>74</v>
      </c>
      <c r="N12" s="6">
        <v>53</v>
      </c>
    </row>
    <row r="13" spans="1:16" ht="30" customHeight="1">
      <c r="A13" s="9" t="s">
        <v>56</v>
      </c>
      <c r="B13" s="7">
        <f>C13+D13</f>
        <v>1835</v>
      </c>
      <c r="C13" s="6">
        <f t="shared" si="1"/>
        <v>1021</v>
      </c>
      <c r="D13" s="6">
        <f t="shared" si="1"/>
        <v>814</v>
      </c>
      <c r="E13" s="6">
        <v>54</v>
      </c>
      <c r="F13" s="6">
        <v>49</v>
      </c>
      <c r="G13" s="6">
        <v>58</v>
      </c>
      <c r="H13" s="6">
        <v>55</v>
      </c>
      <c r="I13" s="6">
        <v>217</v>
      </c>
      <c r="J13" s="6">
        <v>153</v>
      </c>
      <c r="K13" s="6">
        <v>136</v>
      </c>
      <c r="L13" s="6">
        <v>106</v>
      </c>
      <c r="M13" s="6">
        <v>81</v>
      </c>
      <c r="N13" s="6">
        <v>58</v>
      </c>
    </row>
    <row r="14" spans="1:16" ht="30" customHeight="1">
      <c r="A14" s="9" t="s">
        <v>57</v>
      </c>
      <c r="B14" s="7">
        <f>C14+D14</f>
        <v>2158</v>
      </c>
      <c r="C14" s="6">
        <f t="shared" si="1"/>
        <v>1194</v>
      </c>
      <c r="D14" s="6">
        <f t="shared" si="1"/>
        <v>964</v>
      </c>
      <c r="E14" s="6">
        <v>57</v>
      </c>
      <c r="F14" s="6">
        <v>62</v>
      </c>
      <c r="G14" s="6">
        <v>77</v>
      </c>
      <c r="H14" s="6">
        <v>50</v>
      </c>
      <c r="I14" s="6">
        <v>267</v>
      </c>
      <c r="J14" s="6">
        <v>193</v>
      </c>
      <c r="K14" s="6">
        <v>141</v>
      </c>
      <c r="L14" s="6">
        <v>104</v>
      </c>
      <c r="M14" s="6">
        <v>110</v>
      </c>
      <c r="N14" s="6">
        <v>88</v>
      </c>
    </row>
    <row r="15" spans="1:16" ht="17.25" customHeight="1">
      <c r="A15" s="20"/>
      <c r="B15" s="20"/>
      <c r="C15" s="20"/>
      <c r="D15" s="20"/>
      <c r="E15" s="20"/>
      <c r="F15" s="20"/>
      <c r="G15" s="20"/>
      <c r="H15" s="20"/>
      <c r="I15" s="20"/>
      <c r="J15" s="20"/>
      <c r="K15" s="20"/>
      <c r="L15" s="20"/>
      <c r="M15" s="20"/>
      <c r="N15" s="20"/>
      <c r="O15" s="22"/>
    </row>
    <row r="16" spans="1:16" ht="30" customHeight="1">
      <c r="A16" s="248" t="s">
        <v>2</v>
      </c>
      <c r="B16" s="248" t="s">
        <v>116</v>
      </c>
      <c r="C16" s="260"/>
      <c r="D16" s="248" t="s">
        <v>129</v>
      </c>
      <c r="E16" s="260"/>
      <c r="F16" s="248" t="s">
        <v>118</v>
      </c>
      <c r="G16" s="260"/>
      <c r="H16" s="248" t="s">
        <v>119</v>
      </c>
      <c r="I16" s="260"/>
      <c r="J16" s="248" t="s">
        <v>120</v>
      </c>
      <c r="K16" s="260"/>
      <c r="L16" s="248" t="s">
        <v>121</v>
      </c>
      <c r="M16" s="260"/>
      <c r="N16" s="248" t="s">
        <v>122</v>
      </c>
      <c r="O16" s="260"/>
      <c r="P16" s="23"/>
    </row>
    <row r="17" spans="1:16" ht="30" customHeight="1">
      <c r="A17" s="248"/>
      <c r="B17" s="9" t="s">
        <v>9</v>
      </c>
      <c r="C17" s="9" t="s">
        <v>10</v>
      </c>
      <c r="D17" s="9" t="s">
        <v>9</v>
      </c>
      <c r="E17" s="9" t="s">
        <v>10</v>
      </c>
      <c r="F17" s="9" t="s">
        <v>9</v>
      </c>
      <c r="G17" s="9" t="s">
        <v>10</v>
      </c>
      <c r="H17" s="9" t="s">
        <v>9</v>
      </c>
      <c r="I17" s="9" t="s">
        <v>10</v>
      </c>
      <c r="J17" s="9" t="s">
        <v>9</v>
      </c>
      <c r="K17" s="9" t="s">
        <v>10</v>
      </c>
      <c r="L17" s="9" t="s">
        <v>9</v>
      </c>
      <c r="M17" s="9" t="s">
        <v>10</v>
      </c>
      <c r="N17" s="9" t="s">
        <v>9</v>
      </c>
      <c r="O17" s="9" t="s">
        <v>10</v>
      </c>
      <c r="P17" s="23"/>
    </row>
    <row r="18" spans="1:16" ht="30" customHeight="1">
      <c r="A18" s="9" t="s">
        <v>48</v>
      </c>
      <c r="B18" s="6">
        <v>71</v>
      </c>
      <c r="C18" s="6">
        <v>67</v>
      </c>
      <c r="D18" s="6">
        <v>101</v>
      </c>
      <c r="E18" s="6">
        <v>84</v>
      </c>
      <c r="F18" s="6">
        <v>86</v>
      </c>
      <c r="G18" s="6">
        <v>83</v>
      </c>
      <c r="H18" s="6">
        <v>61</v>
      </c>
      <c r="I18" s="6">
        <v>60</v>
      </c>
      <c r="J18" s="6">
        <v>78</v>
      </c>
      <c r="K18" s="6">
        <v>82</v>
      </c>
      <c r="L18" s="6">
        <v>57</v>
      </c>
      <c r="M18" s="6">
        <v>60</v>
      </c>
      <c r="N18" s="6">
        <v>73</v>
      </c>
      <c r="O18" s="6">
        <v>67</v>
      </c>
      <c r="P18" s="23"/>
    </row>
    <row r="19" spans="1:16" ht="30" customHeight="1">
      <c r="A19" s="9" t="s">
        <v>49</v>
      </c>
      <c r="B19" s="6">
        <v>70</v>
      </c>
      <c r="C19" s="6">
        <v>67</v>
      </c>
      <c r="D19" s="6">
        <v>96</v>
      </c>
      <c r="E19" s="6">
        <v>85</v>
      </c>
      <c r="F19" s="6">
        <v>78</v>
      </c>
      <c r="G19" s="6">
        <v>74</v>
      </c>
      <c r="H19" s="6">
        <v>63</v>
      </c>
      <c r="I19" s="6">
        <v>53</v>
      </c>
      <c r="J19" s="6">
        <v>93</v>
      </c>
      <c r="K19" s="6">
        <v>86</v>
      </c>
      <c r="L19" s="6">
        <v>51</v>
      </c>
      <c r="M19" s="6">
        <v>41</v>
      </c>
      <c r="N19" s="6">
        <v>73</v>
      </c>
      <c r="O19" s="6">
        <v>83</v>
      </c>
      <c r="P19" s="23"/>
    </row>
    <row r="20" spans="1:16" ht="30" customHeight="1">
      <c r="A20" s="9" t="s">
        <v>50</v>
      </c>
      <c r="B20" s="6">
        <v>63</v>
      </c>
      <c r="C20" s="6">
        <v>70</v>
      </c>
      <c r="D20" s="6">
        <v>91</v>
      </c>
      <c r="E20" s="6">
        <v>88</v>
      </c>
      <c r="F20" s="6">
        <v>64</v>
      </c>
      <c r="G20" s="6">
        <v>72</v>
      </c>
      <c r="H20" s="6">
        <v>93</v>
      </c>
      <c r="I20" s="6">
        <v>85</v>
      </c>
      <c r="J20" s="6">
        <v>82</v>
      </c>
      <c r="K20" s="6">
        <v>75</v>
      </c>
      <c r="L20" s="6">
        <v>55</v>
      </c>
      <c r="M20" s="6">
        <v>68</v>
      </c>
      <c r="N20" s="6">
        <v>69</v>
      </c>
      <c r="O20" s="6">
        <v>56</v>
      </c>
      <c r="P20" s="23"/>
    </row>
    <row r="21" spans="1:16" ht="30" customHeight="1">
      <c r="A21" s="9" t="s">
        <v>51</v>
      </c>
      <c r="B21" s="6">
        <v>52</v>
      </c>
      <c r="C21" s="6">
        <v>42</v>
      </c>
      <c r="D21" s="6">
        <v>74</v>
      </c>
      <c r="E21" s="6">
        <v>72</v>
      </c>
      <c r="F21" s="6">
        <v>56</v>
      </c>
      <c r="G21" s="6">
        <v>50</v>
      </c>
      <c r="H21" s="6">
        <v>66</v>
      </c>
      <c r="I21" s="6">
        <v>60</v>
      </c>
      <c r="J21" s="6">
        <v>96</v>
      </c>
      <c r="K21" s="6">
        <v>73</v>
      </c>
      <c r="L21" s="6">
        <v>72</v>
      </c>
      <c r="M21" s="6">
        <v>60</v>
      </c>
      <c r="N21" s="6">
        <v>59</v>
      </c>
      <c r="O21" s="6">
        <v>62</v>
      </c>
      <c r="P21" s="23"/>
    </row>
    <row r="22" spans="1:16" ht="30" customHeight="1">
      <c r="A22" s="9" t="s">
        <v>52</v>
      </c>
      <c r="B22" s="6">
        <v>62</v>
      </c>
      <c r="C22" s="6">
        <v>66</v>
      </c>
      <c r="D22" s="6">
        <v>71</v>
      </c>
      <c r="E22" s="6">
        <v>82</v>
      </c>
      <c r="F22" s="6">
        <v>67</v>
      </c>
      <c r="G22" s="6">
        <v>58</v>
      </c>
      <c r="H22" s="6">
        <v>55</v>
      </c>
      <c r="I22" s="6">
        <v>56</v>
      </c>
      <c r="J22" s="6">
        <v>116</v>
      </c>
      <c r="K22" s="6">
        <v>70</v>
      </c>
      <c r="L22" s="6">
        <v>68</v>
      </c>
      <c r="M22" s="6">
        <v>82</v>
      </c>
      <c r="N22" s="6">
        <v>64</v>
      </c>
      <c r="O22" s="6">
        <v>71</v>
      </c>
      <c r="P22" s="23"/>
    </row>
    <row r="23" spans="1:16" ht="30" customHeight="1">
      <c r="A23" s="9" t="s">
        <v>53</v>
      </c>
      <c r="B23" s="6">
        <v>72</v>
      </c>
      <c r="C23" s="6">
        <v>77</v>
      </c>
      <c r="D23" s="6">
        <v>79</v>
      </c>
      <c r="E23" s="6">
        <v>84</v>
      </c>
      <c r="F23" s="6">
        <v>87</v>
      </c>
      <c r="G23" s="6">
        <v>91</v>
      </c>
      <c r="H23" s="6">
        <v>83</v>
      </c>
      <c r="I23" s="6">
        <v>77</v>
      </c>
      <c r="J23" s="6">
        <v>98</v>
      </c>
      <c r="K23" s="6">
        <v>80</v>
      </c>
      <c r="L23" s="6">
        <v>59</v>
      </c>
      <c r="M23" s="6">
        <v>69</v>
      </c>
      <c r="N23" s="6">
        <v>57</v>
      </c>
      <c r="O23" s="6">
        <v>49</v>
      </c>
      <c r="P23" s="23"/>
    </row>
    <row r="24" spans="1:16" ht="30" customHeight="1">
      <c r="A24" s="9" t="s">
        <v>54</v>
      </c>
      <c r="B24" s="6">
        <v>64</v>
      </c>
      <c r="C24" s="6">
        <v>55</v>
      </c>
      <c r="D24" s="6">
        <v>79</v>
      </c>
      <c r="E24" s="6">
        <v>88</v>
      </c>
      <c r="F24" s="6">
        <v>66</v>
      </c>
      <c r="G24" s="6">
        <v>51</v>
      </c>
      <c r="H24" s="6">
        <v>73</v>
      </c>
      <c r="I24" s="6">
        <v>52</v>
      </c>
      <c r="J24" s="6">
        <v>96</v>
      </c>
      <c r="K24" s="6">
        <v>100</v>
      </c>
      <c r="L24" s="6">
        <v>45</v>
      </c>
      <c r="M24" s="6">
        <v>71</v>
      </c>
      <c r="N24" s="6">
        <v>64</v>
      </c>
      <c r="O24" s="6">
        <v>56</v>
      </c>
      <c r="P24" s="23"/>
    </row>
    <row r="25" spans="1:16" ht="30" customHeight="1">
      <c r="A25" s="9" t="s">
        <v>55</v>
      </c>
      <c r="B25" s="6">
        <v>65</v>
      </c>
      <c r="C25" s="6">
        <v>56</v>
      </c>
      <c r="D25" s="6">
        <v>64</v>
      </c>
      <c r="E25" s="6">
        <v>62</v>
      </c>
      <c r="F25" s="6">
        <v>59</v>
      </c>
      <c r="G25" s="6">
        <v>61</v>
      </c>
      <c r="H25" s="6">
        <v>64</v>
      </c>
      <c r="I25" s="6">
        <v>45</v>
      </c>
      <c r="J25" s="6">
        <v>58</v>
      </c>
      <c r="K25" s="6">
        <v>56</v>
      </c>
      <c r="L25" s="6">
        <v>65</v>
      </c>
      <c r="M25" s="6">
        <v>56</v>
      </c>
      <c r="N25" s="6">
        <v>86</v>
      </c>
      <c r="O25" s="6">
        <v>74</v>
      </c>
      <c r="P25" s="23"/>
    </row>
    <row r="26" spans="1:16" ht="30" customHeight="1">
      <c r="A26" s="9" t="s">
        <v>56</v>
      </c>
      <c r="B26" s="6">
        <v>62</v>
      </c>
      <c r="C26" s="6">
        <v>58</v>
      </c>
      <c r="D26" s="6">
        <v>75</v>
      </c>
      <c r="E26" s="6">
        <v>58</v>
      </c>
      <c r="F26" s="6">
        <v>81</v>
      </c>
      <c r="G26" s="6">
        <v>61</v>
      </c>
      <c r="H26" s="6">
        <v>79</v>
      </c>
      <c r="I26" s="6">
        <v>69</v>
      </c>
      <c r="J26" s="6">
        <v>71</v>
      </c>
      <c r="K26" s="6">
        <v>56</v>
      </c>
      <c r="L26" s="6">
        <v>50</v>
      </c>
      <c r="M26" s="6">
        <v>47</v>
      </c>
      <c r="N26" s="6">
        <v>57</v>
      </c>
      <c r="O26" s="6">
        <v>44</v>
      </c>
      <c r="P26" s="23"/>
    </row>
    <row r="27" spans="1:16" ht="30" customHeight="1">
      <c r="A27" s="9" t="s">
        <v>57</v>
      </c>
      <c r="B27" s="6">
        <v>81</v>
      </c>
      <c r="C27" s="6">
        <v>65</v>
      </c>
      <c r="D27" s="6">
        <v>92</v>
      </c>
      <c r="E27" s="6">
        <v>80</v>
      </c>
      <c r="F27" s="6">
        <v>77</v>
      </c>
      <c r="G27" s="6">
        <v>69</v>
      </c>
      <c r="H27" s="6">
        <v>72</v>
      </c>
      <c r="I27" s="6">
        <v>59</v>
      </c>
      <c r="J27" s="6">
        <v>93</v>
      </c>
      <c r="K27" s="6">
        <v>69</v>
      </c>
      <c r="L27" s="6">
        <v>60</v>
      </c>
      <c r="M27" s="6">
        <v>71</v>
      </c>
      <c r="N27" s="6">
        <v>67</v>
      </c>
      <c r="O27" s="6">
        <v>54</v>
      </c>
      <c r="P27" s="23"/>
    </row>
    <row r="28" spans="1:16" ht="45" customHeight="1">
      <c r="A28" s="262"/>
      <c r="B28" s="262"/>
      <c r="C28" s="262"/>
      <c r="D28" s="262"/>
      <c r="K28" s="250" t="s">
        <v>131</v>
      </c>
      <c r="L28" s="240"/>
      <c r="M28" s="240"/>
      <c r="N28" s="240"/>
      <c r="O28" s="240"/>
    </row>
  </sheetData>
  <mergeCells count="17">
    <mergeCell ref="K3:L3"/>
    <mergeCell ref="A28:D28"/>
    <mergeCell ref="K28:O28"/>
    <mergeCell ref="M3:N3"/>
    <mergeCell ref="A16:A17"/>
    <mergeCell ref="B16:C16"/>
    <mergeCell ref="D16:E16"/>
    <mergeCell ref="F16:G16"/>
    <mergeCell ref="H16:I16"/>
    <mergeCell ref="J16:K16"/>
    <mergeCell ref="L16:M16"/>
    <mergeCell ref="N16:O16"/>
    <mergeCell ref="A3:A4"/>
    <mergeCell ref="B3:D3"/>
    <mergeCell ref="E3:F3"/>
    <mergeCell ref="G3:H3"/>
    <mergeCell ref="I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topLeftCell="A16" zoomScale="80" zoomScaleNormal="80" workbookViewId="0">
      <selection activeCell="C3" sqref="C3:E4"/>
    </sheetView>
  </sheetViews>
  <sheetFormatPr defaultRowHeight="17.25"/>
  <cols>
    <col min="1" max="1" width="13.125" style="1" customWidth="1"/>
    <col min="2" max="15" width="10" style="1" customWidth="1"/>
    <col min="16" max="16" width="9.375" style="1" customWidth="1"/>
    <col min="17" max="16384" width="9" style="1"/>
  </cols>
  <sheetData>
    <row r="1" spans="1:16">
      <c r="A1" s="1" t="s">
        <v>149</v>
      </c>
    </row>
    <row r="2" spans="1:16">
      <c r="N2" s="2" t="s">
        <v>96</v>
      </c>
    </row>
    <row r="3" spans="1:16" ht="30" customHeight="1">
      <c r="A3" s="241" t="s">
        <v>2</v>
      </c>
      <c r="B3" s="248" t="s">
        <v>127</v>
      </c>
      <c r="C3" s="260"/>
      <c r="D3" s="260"/>
      <c r="E3" s="248" t="s">
        <v>128</v>
      </c>
      <c r="F3" s="260"/>
      <c r="G3" s="248" t="s">
        <v>112</v>
      </c>
      <c r="H3" s="260"/>
      <c r="I3" s="248" t="s">
        <v>113</v>
      </c>
      <c r="J3" s="260"/>
      <c r="K3" s="248" t="s">
        <v>114</v>
      </c>
      <c r="L3" s="260"/>
      <c r="M3" s="248" t="s">
        <v>115</v>
      </c>
      <c r="N3" s="260"/>
    </row>
    <row r="4" spans="1:16" ht="30" customHeight="1">
      <c r="A4" s="242"/>
      <c r="B4" s="9" t="s">
        <v>8</v>
      </c>
      <c r="C4" s="9" t="s">
        <v>9</v>
      </c>
      <c r="D4" s="9" t="s">
        <v>10</v>
      </c>
      <c r="E4" s="9" t="s">
        <v>9</v>
      </c>
      <c r="F4" s="9" t="s">
        <v>10</v>
      </c>
      <c r="G4" s="9" t="s">
        <v>9</v>
      </c>
      <c r="H4" s="9" t="s">
        <v>10</v>
      </c>
      <c r="I4" s="9" t="s">
        <v>9</v>
      </c>
      <c r="J4" s="9" t="s">
        <v>10</v>
      </c>
      <c r="K4" s="9" t="s">
        <v>9</v>
      </c>
      <c r="L4" s="9" t="s">
        <v>10</v>
      </c>
      <c r="M4" s="9" t="s">
        <v>9</v>
      </c>
      <c r="N4" s="9" t="s">
        <v>10</v>
      </c>
    </row>
    <row r="5" spans="1:16" ht="30" customHeight="1">
      <c r="A5" s="9" t="s">
        <v>48</v>
      </c>
      <c r="B5" s="7">
        <f t="shared" ref="B5:B11" si="0">C5+D5</f>
        <v>2336</v>
      </c>
      <c r="C5" s="6">
        <f>E5+G5+I5+K5+M5+B18+D18+F18+H18+J18+L18+N18</f>
        <v>1264</v>
      </c>
      <c r="D5" s="6">
        <f>F5+H5+J5+L5+N5+C18+E18+G18+I18+K18+M18+O18</f>
        <v>1072</v>
      </c>
      <c r="E5" s="6">
        <v>74</v>
      </c>
      <c r="F5" s="6">
        <v>54</v>
      </c>
      <c r="G5" s="6">
        <v>90</v>
      </c>
      <c r="H5" s="6">
        <v>85</v>
      </c>
      <c r="I5" s="6">
        <v>330</v>
      </c>
      <c r="J5" s="6">
        <v>273</v>
      </c>
      <c r="K5" s="6">
        <v>111</v>
      </c>
      <c r="L5" s="6">
        <v>109</v>
      </c>
      <c r="M5" s="6">
        <v>71</v>
      </c>
      <c r="N5" s="6">
        <v>73</v>
      </c>
    </row>
    <row r="6" spans="1:16" ht="30" customHeight="1">
      <c r="A6" s="9" t="s">
        <v>49</v>
      </c>
      <c r="B6" s="7">
        <f t="shared" si="0"/>
        <v>2244</v>
      </c>
      <c r="C6" s="6">
        <f t="shared" ref="C6:D14" si="1">E6+G6+I6+K6+M6+B19+D19+F19+H19+J19+L19+N19</f>
        <v>1134</v>
      </c>
      <c r="D6" s="6">
        <f t="shared" si="1"/>
        <v>1110</v>
      </c>
      <c r="E6" s="6">
        <v>80</v>
      </c>
      <c r="F6" s="6">
        <v>71</v>
      </c>
      <c r="G6" s="6">
        <v>84</v>
      </c>
      <c r="H6" s="6">
        <v>83</v>
      </c>
      <c r="I6" s="6">
        <v>331</v>
      </c>
      <c r="J6" s="6">
        <v>308</v>
      </c>
      <c r="K6" s="6">
        <v>85</v>
      </c>
      <c r="L6" s="6">
        <v>96</v>
      </c>
      <c r="M6" s="6">
        <v>77</v>
      </c>
      <c r="N6" s="6">
        <v>77</v>
      </c>
    </row>
    <row r="7" spans="1:16" ht="30" customHeight="1">
      <c r="A7" s="9" t="s">
        <v>50</v>
      </c>
      <c r="B7" s="7">
        <f t="shared" si="0"/>
        <v>2287</v>
      </c>
      <c r="C7" s="6">
        <f t="shared" si="1"/>
        <v>1168</v>
      </c>
      <c r="D7" s="6">
        <f t="shared" si="1"/>
        <v>1119</v>
      </c>
      <c r="E7" s="6">
        <v>58</v>
      </c>
      <c r="F7" s="6">
        <v>56</v>
      </c>
      <c r="G7" s="6">
        <v>66</v>
      </c>
      <c r="H7" s="6">
        <v>77</v>
      </c>
      <c r="I7" s="6">
        <v>370</v>
      </c>
      <c r="J7" s="6">
        <v>312</v>
      </c>
      <c r="K7" s="6">
        <v>103</v>
      </c>
      <c r="L7" s="6">
        <v>104</v>
      </c>
      <c r="M7" s="6">
        <v>57</v>
      </c>
      <c r="N7" s="6">
        <v>57</v>
      </c>
    </row>
    <row r="8" spans="1:16" ht="30" customHeight="1">
      <c r="A8" s="9" t="s">
        <v>51</v>
      </c>
      <c r="B8" s="7">
        <f t="shared" si="0"/>
        <v>2182</v>
      </c>
      <c r="C8" s="6">
        <f t="shared" si="1"/>
        <v>1121</v>
      </c>
      <c r="D8" s="6">
        <f t="shared" si="1"/>
        <v>1061</v>
      </c>
      <c r="E8" s="6">
        <v>69</v>
      </c>
      <c r="F8" s="6">
        <v>55</v>
      </c>
      <c r="G8" s="6">
        <v>73</v>
      </c>
      <c r="H8" s="6">
        <v>77</v>
      </c>
      <c r="I8" s="6">
        <v>345</v>
      </c>
      <c r="J8" s="6">
        <v>301</v>
      </c>
      <c r="K8" s="6">
        <v>103</v>
      </c>
      <c r="L8" s="6">
        <v>79</v>
      </c>
      <c r="M8" s="6">
        <v>62</v>
      </c>
      <c r="N8" s="6">
        <v>59</v>
      </c>
    </row>
    <row r="9" spans="1:16" ht="30" customHeight="1">
      <c r="A9" s="9" t="s">
        <v>52</v>
      </c>
      <c r="B9" s="7">
        <f t="shared" si="0"/>
        <v>2122</v>
      </c>
      <c r="C9" s="6">
        <f t="shared" si="1"/>
        <v>1092</v>
      </c>
      <c r="D9" s="6">
        <f t="shared" si="1"/>
        <v>1030</v>
      </c>
      <c r="E9" s="6">
        <v>58</v>
      </c>
      <c r="F9" s="6">
        <v>58</v>
      </c>
      <c r="G9" s="6">
        <v>66</v>
      </c>
      <c r="H9" s="6">
        <v>75</v>
      </c>
      <c r="I9" s="6">
        <v>326</v>
      </c>
      <c r="J9" s="6">
        <v>283</v>
      </c>
      <c r="K9" s="6">
        <v>116</v>
      </c>
      <c r="L9" s="6">
        <v>116</v>
      </c>
      <c r="M9" s="6">
        <v>75</v>
      </c>
      <c r="N9" s="6">
        <v>55</v>
      </c>
    </row>
    <row r="10" spans="1:16" ht="30" customHeight="1">
      <c r="A10" s="9" t="s">
        <v>53</v>
      </c>
      <c r="B10" s="7">
        <f t="shared" si="0"/>
        <v>2260</v>
      </c>
      <c r="C10" s="6">
        <f t="shared" si="1"/>
        <v>1171</v>
      </c>
      <c r="D10" s="6">
        <f t="shared" si="1"/>
        <v>1089</v>
      </c>
      <c r="E10" s="6">
        <v>74</v>
      </c>
      <c r="F10" s="6">
        <v>87</v>
      </c>
      <c r="G10" s="6">
        <v>55</v>
      </c>
      <c r="H10" s="6">
        <v>67</v>
      </c>
      <c r="I10" s="6">
        <v>324</v>
      </c>
      <c r="J10" s="6">
        <v>312</v>
      </c>
      <c r="K10" s="6">
        <v>97</v>
      </c>
      <c r="L10" s="6">
        <v>79</v>
      </c>
      <c r="M10" s="6">
        <v>80</v>
      </c>
      <c r="N10" s="6">
        <v>63</v>
      </c>
    </row>
    <row r="11" spans="1:16" ht="30" customHeight="1">
      <c r="A11" s="9" t="s">
        <v>54</v>
      </c>
      <c r="B11" s="7">
        <f t="shared" si="0"/>
        <v>2149</v>
      </c>
      <c r="C11" s="6">
        <f t="shared" si="1"/>
        <v>1104</v>
      </c>
      <c r="D11" s="6">
        <f t="shared" si="1"/>
        <v>1045</v>
      </c>
      <c r="E11" s="6">
        <v>58</v>
      </c>
      <c r="F11" s="6">
        <v>56</v>
      </c>
      <c r="G11" s="6">
        <v>80</v>
      </c>
      <c r="H11" s="6">
        <v>74</v>
      </c>
      <c r="I11" s="6">
        <v>293</v>
      </c>
      <c r="J11" s="6">
        <v>275</v>
      </c>
      <c r="K11" s="6">
        <v>101</v>
      </c>
      <c r="L11" s="6">
        <v>92</v>
      </c>
      <c r="M11" s="6">
        <v>75</v>
      </c>
      <c r="N11" s="6">
        <v>82</v>
      </c>
    </row>
    <row r="12" spans="1:16" ht="30" customHeight="1">
      <c r="A12" s="9" t="s">
        <v>55</v>
      </c>
      <c r="B12" s="7">
        <f>C12+D12</f>
        <v>1957</v>
      </c>
      <c r="C12" s="6">
        <f t="shared" si="1"/>
        <v>1012</v>
      </c>
      <c r="D12" s="6">
        <f t="shared" si="1"/>
        <v>945</v>
      </c>
      <c r="E12" s="6">
        <v>68</v>
      </c>
      <c r="F12" s="6">
        <v>72</v>
      </c>
      <c r="G12" s="6">
        <v>75</v>
      </c>
      <c r="H12" s="6">
        <v>80</v>
      </c>
      <c r="I12" s="6">
        <v>299</v>
      </c>
      <c r="J12" s="6">
        <v>267</v>
      </c>
      <c r="K12" s="6">
        <v>81</v>
      </c>
      <c r="L12" s="6">
        <v>61</v>
      </c>
      <c r="M12" s="6">
        <v>37</v>
      </c>
      <c r="N12" s="6">
        <v>40</v>
      </c>
    </row>
    <row r="13" spans="1:16" ht="30" customHeight="1">
      <c r="A13" s="9" t="s">
        <v>56</v>
      </c>
      <c r="B13" s="7">
        <f>C13+D13</f>
        <v>2116</v>
      </c>
      <c r="C13" s="6">
        <f t="shared" si="1"/>
        <v>1111</v>
      </c>
      <c r="D13" s="6">
        <f t="shared" si="1"/>
        <v>1005</v>
      </c>
      <c r="E13" s="6">
        <v>62</v>
      </c>
      <c r="F13" s="6">
        <v>50</v>
      </c>
      <c r="G13" s="6">
        <v>70</v>
      </c>
      <c r="H13" s="6">
        <v>61</v>
      </c>
      <c r="I13" s="6">
        <v>358</v>
      </c>
      <c r="J13" s="6">
        <v>308</v>
      </c>
      <c r="K13" s="6">
        <v>111</v>
      </c>
      <c r="L13" s="6">
        <v>94</v>
      </c>
      <c r="M13" s="6">
        <v>59</v>
      </c>
      <c r="N13" s="6">
        <v>55</v>
      </c>
    </row>
    <row r="14" spans="1:16" ht="30" customHeight="1">
      <c r="A14" s="9" t="s">
        <v>57</v>
      </c>
      <c r="B14" s="7">
        <f>C14+D14</f>
        <v>2060</v>
      </c>
      <c r="C14" s="6">
        <f t="shared" si="1"/>
        <v>1115</v>
      </c>
      <c r="D14" s="6">
        <f t="shared" si="1"/>
        <v>945</v>
      </c>
      <c r="E14" s="6">
        <v>75</v>
      </c>
      <c r="F14" s="6">
        <v>48</v>
      </c>
      <c r="G14" s="6">
        <v>67</v>
      </c>
      <c r="H14" s="6">
        <v>54</v>
      </c>
      <c r="I14" s="6">
        <v>320</v>
      </c>
      <c r="J14" s="6">
        <v>269</v>
      </c>
      <c r="K14" s="6">
        <v>69</v>
      </c>
      <c r="L14" s="6">
        <v>74</v>
      </c>
      <c r="M14" s="6">
        <v>61</v>
      </c>
      <c r="N14" s="6">
        <v>53</v>
      </c>
    </row>
    <row r="15" spans="1:16" ht="17.25" customHeight="1">
      <c r="A15" s="20"/>
      <c r="B15" s="20"/>
      <c r="C15" s="20"/>
      <c r="D15" s="20"/>
      <c r="E15" s="20"/>
      <c r="F15" s="20"/>
      <c r="G15" s="20"/>
      <c r="H15" s="20"/>
      <c r="I15" s="20"/>
      <c r="J15" s="20"/>
      <c r="K15" s="20"/>
      <c r="L15" s="20"/>
      <c r="M15" s="20"/>
      <c r="N15" s="20"/>
      <c r="O15" s="22"/>
    </row>
    <row r="16" spans="1:16" ht="30" customHeight="1">
      <c r="A16" s="248" t="s">
        <v>2</v>
      </c>
      <c r="B16" s="248" t="s">
        <v>116</v>
      </c>
      <c r="C16" s="260"/>
      <c r="D16" s="248" t="s">
        <v>129</v>
      </c>
      <c r="E16" s="260"/>
      <c r="F16" s="248" t="s">
        <v>118</v>
      </c>
      <c r="G16" s="260"/>
      <c r="H16" s="248" t="s">
        <v>119</v>
      </c>
      <c r="I16" s="260"/>
      <c r="J16" s="248" t="s">
        <v>120</v>
      </c>
      <c r="K16" s="260"/>
      <c r="L16" s="248" t="s">
        <v>121</v>
      </c>
      <c r="M16" s="260"/>
      <c r="N16" s="248" t="s">
        <v>122</v>
      </c>
      <c r="O16" s="260"/>
      <c r="P16" s="23"/>
    </row>
    <row r="17" spans="1:16" ht="30" customHeight="1">
      <c r="A17" s="248"/>
      <c r="B17" s="9" t="s">
        <v>9</v>
      </c>
      <c r="C17" s="9" t="s">
        <v>10</v>
      </c>
      <c r="D17" s="9" t="s">
        <v>9</v>
      </c>
      <c r="E17" s="9" t="s">
        <v>10</v>
      </c>
      <c r="F17" s="9" t="s">
        <v>9</v>
      </c>
      <c r="G17" s="9" t="s">
        <v>10</v>
      </c>
      <c r="H17" s="9" t="s">
        <v>9</v>
      </c>
      <c r="I17" s="9" t="s">
        <v>10</v>
      </c>
      <c r="J17" s="9" t="s">
        <v>9</v>
      </c>
      <c r="K17" s="9" t="s">
        <v>10</v>
      </c>
      <c r="L17" s="9" t="s">
        <v>9</v>
      </c>
      <c r="M17" s="9" t="s">
        <v>10</v>
      </c>
      <c r="N17" s="9" t="s">
        <v>9</v>
      </c>
      <c r="O17" s="9" t="s">
        <v>10</v>
      </c>
      <c r="P17" s="23"/>
    </row>
    <row r="18" spans="1:16" ht="30" customHeight="1">
      <c r="A18" s="9" t="s">
        <v>48</v>
      </c>
      <c r="B18" s="6">
        <v>91</v>
      </c>
      <c r="C18" s="6">
        <v>56</v>
      </c>
      <c r="D18" s="6">
        <v>102</v>
      </c>
      <c r="E18" s="6">
        <v>74</v>
      </c>
      <c r="F18" s="6">
        <v>78</v>
      </c>
      <c r="G18" s="6">
        <v>61</v>
      </c>
      <c r="H18" s="6">
        <v>73</v>
      </c>
      <c r="I18" s="6">
        <v>59</v>
      </c>
      <c r="J18" s="6">
        <v>89</v>
      </c>
      <c r="K18" s="6">
        <v>76</v>
      </c>
      <c r="L18" s="6">
        <v>64</v>
      </c>
      <c r="M18" s="6">
        <v>75</v>
      </c>
      <c r="N18" s="6">
        <v>91</v>
      </c>
      <c r="O18" s="6">
        <v>77</v>
      </c>
      <c r="P18" s="23"/>
    </row>
    <row r="19" spans="1:16" ht="30" customHeight="1">
      <c r="A19" s="9" t="s">
        <v>49</v>
      </c>
      <c r="B19" s="6">
        <v>63</v>
      </c>
      <c r="C19" s="6">
        <v>72</v>
      </c>
      <c r="D19" s="6">
        <v>94</v>
      </c>
      <c r="E19" s="6">
        <v>73</v>
      </c>
      <c r="F19" s="6">
        <v>53</v>
      </c>
      <c r="G19" s="6">
        <v>49</v>
      </c>
      <c r="H19" s="6">
        <v>70</v>
      </c>
      <c r="I19" s="6">
        <v>54</v>
      </c>
      <c r="J19" s="6">
        <v>62</v>
      </c>
      <c r="K19" s="6">
        <v>70</v>
      </c>
      <c r="L19" s="6">
        <v>63</v>
      </c>
      <c r="M19" s="6">
        <v>73</v>
      </c>
      <c r="N19" s="6">
        <v>72</v>
      </c>
      <c r="O19" s="6">
        <v>84</v>
      </c>
      <c r="P19" s="23"/>
    </row>
    <row r="20" spans="1:16" ht="30" customHeight="1">
      <c r="A20" s="9" t="s">
        <v>50</v>
      </c>
      <c r="B20" s="6">
        <v>73</v>
      </c>
      <c r="C20" s="6">
        <v>68</v>
      </c>
      <c r="D20" s="6">
        <v>66</v>
      </c>
      <c r="E20" s="6">
        <v>72</v>
      </c>
      <c r="F20" s="6">
        <v>71</v>
      </c>
      <c r="G20" s="6">
        <v>68</v>
      </c>
      <c r="H20" s="6">
        <v>98</v>
      </c>
      <c r="I20" s="6">
        <v>89</v>
      </c>
      <c r="J20" s="6">
        <v>92</v>
      </c>
      <c r="K20" s="6">
        <v>88</v>
      </c>
      <c r="L20" s="6">
        <v>64</v>
      </c>
      <c r="M20" s="6">
        <v>85</v>
      </c>
      <c r="N20" s="6">
        <v>50</v>
      </c>
      <c r="O20" s="6">
        <v>43</v>
      </c>
      <c r="P20" s="23"/>
    </row>
    <row r="21" spans="1:16" ht="30" customHeight="1">
      <c r="A21" s="9" t="s">
        <v>51</v>
      </c>
      <c r="B21" s="6">
        <v>59</v>
      </c>
      <c r="C21" s="6">
        <v>60</v>
      </c>
      <c r="D21" s="6">
        <v>67</v>
      </c>
      <c r="E21" s="6">
        <v>59</v>
      </c>
      <c r="F21" s="6">
        <v>65</v>
      </c>
      <c r="G21" s="6">
        <v>81</v>
      </c>
      <c r="H21" s="6">
        <v>92</v>
      </c>
      <c r="I21" s="6">
        <v>87</v>
      </c>
      <c r="J21" s="6">
        <v>74</v>
      </c>
      <c r="K21" s="6">
        <v>71</v>
      </c>
      <c r="L21" s="6">
        <v>63</v>
      </c>
      <c r="M21" s="6">
        <v>67</v>
      </c>
      <c r="N21" s="6">
        <v>49</v>
      </c>
      <c r="O21" s="6">
        <v>65</v>
      </c>
      <c r="P21" s="23"/>
    </row>
    <row r="22" spans="1:16" ht="30" customHeight="1">
      <c r="A22" s="9" t="s">
        <v>52</v>
      </c>
      <c r="B22" s="6">
        <v>70</v>
      </c>
      <c r="C22" s="6">
        <v>84</v>
      </c>
      <c r="D22" s="6">
        <v>63</v>
      </c>
      <c r="E22" s="6">
        <v>59</v>
      </c>
      <c r="F22" s="6">
        <v>63</v>
      </c>
      <c r="G22" s="6">
        <v>64</v>
      </c>
      <c r="H22" s="6">
        <v>70</v>
      </c>
      <c r="I22" s="6">
        <v>63</v>
      </c>
      <c r="J22" s="6">
        <v>72</v>
      </c>
      <c r="K22" s="6">
        <v>66</v>
      </c>
      <c r="L22" s="6">
        <v>68</v>
      </c>
      <c r="M22" s="6">
        <v>57</v>
      </c>
      <c r="N22" s="6">
        <v>45</v>
      </c>
      <c r="O22" s="6">
        <v>50</v>
      </c>
      <c r="P22" s="23"/>
    </row>
    <row r="23" spans="1:16" ht="30" customHeight="1">
      <c r="A23" s="9" t="s">
        <v>53</v>
      </c>
      <c r="B23" s="6">
        <v>77</v>
      </c>
      <c r="C23" s="6">
        <v>45</v>
      </c>
      <c r="D23" s="6">
        <v>97</v>
      </c>
      <c r="E23" s="6">
        <v>73</v>
      </c>
      <c r="F23" s="6">
        <v>91</v>
      </c>
      <c r="G23" s="6">
        <v>82</v>
      </c>
      <c r="H23" s="6">
        <v>68</v>
      </c>
      <c r="I23" s="6">
        <v>67</v>
      </c>
      <c r="J23" s="6">
        <v>81</v>
      </c>
      <c r="K23" s="6">
        <v>73</v>
      </c>
      <c r="L23" s="6">
        <v>64</v>
      </c>
      <c r="M23" s="6">
        <v>84</v>
      </c>
      <c r="N23" s="6">
        <v>63</v>
      </c>
      <c r="O23" s="6">
        <v>57</v>
      </c>
      <c r="P23" s="23"/>
    </row>
    <row r="24" spans="1:16" ht="30" customHeight="1">
      <c r="A24" s="9" t="s">
        <v>54</v>
      </c>
      <c r="B24" s="6">
        <v>64</v>
      </c>
      <c r="C24" s="6">
        <v>59</v>
      </c>
      <c r="D24" s="6">
        <v>65</v>
      </c>
      <c r="E24" s="6">
        <v>68</v>
      </c>
      <c r="F24" s="6">
        <v>69</v>
      </c>
      <c r="G24" s="6">
        <v>59</v>
      </c>
      <c r="H24" s="6">
        <v>97</v>
      </c>
      <c r="I24" s="6">
        <v>95</v>
      </c>
      <c r="J24" s="6">
        <v>67</v>
      </c>
      <c r="K24" s="6">
        <v>57</v>
      </c>
      <c r="L24" s="6">
        <v>77</v>
      </c>
      <c r="M24" s="6">
        <v>67</v>
      </c>
      <c r="N24" s="6">
        <v>58</v>
      </c>
      <c r="O24" s="6">
        <v>61</v>
      </c>
      <c r="P24" s="23"/>
    </row>
    <row r="25" spans="1:16" ht="30" customHeight="1">
      <c r="A25" s="9" t="s">
        <v>150</v>
      </c>
      <c r="B25" s="6">
        <v>73</v>
      </c>
      <c r="C25" s="6">
        <v>54</v>
      </c>
      <c r="D25" s="6">
        <v>73</v>
      </c>
      <c r="E25" s="6">
        <v>55</v>
      </c>
      <c r="F25" s="6">
        <v>57</v>
      </c>
      <c r="G25" s="6">
        <v>44</v>
      </c>
      <c r="H25" s="6">
        <v>67</v>
      </c>
      <c r="I25" s="6">
        <v>79</v>
      </c>
      <c r="J25" s="6">
        <v>71</v>
      </c>
      <c r="K25" s="6">
        <v>68</v>
      </c>
      <c r="L25" s="6">
        <v>61</v>
      </c>
      <c r="M25" s="6">
        <v>71</v>
      </c>
      <c r="N25" s="6">
        <v>50</v>
      </c>
      <c r="O25" s="6">
        <v>54</v>
      </c>
      <c r="P25" s="23"/>
    </row>
    <row r="26" spans="1:16" ht="30" customHeight="1">
      <c r="A26" s="9" t="s">
        <v>151</v>
      </c>
      <c r="B26" s="6">
        <v>74</v>
      </c>
      <c r="C26" s="6">
        <v>68</v>
      </c>
      <c r="D26" s="6">
        <v>52</v>
      </c>
      <c r="E26" s="6">
        <v>50</v>
      </c>
      <c r="F26" s="6">
        <v>64</v>
      </c>
      <c r="G26" s="6">
        <v>59</v>
      </c>
      <c r="H26" s="6">
        <v>71</v>
      </c>
      <c r="I26" s="6">
        <v>66</v>
      </c>
      <c r="J26" s="6">
        <v>67</v>
      </c>
      <c r="K26" s="6">
        <v>69</v>
      </c>
      <c r="L26" s="6">
        <v>63</v>
      </c>
      <c r="M26" s="6">
        <v>71</v>
      </c>
      <c r="N26" s="6">
        <v>60</v>
      </c>
      <c r="O26" s="6">
        <v>54</v>
      </c>
      <c r="P26" s="23"/>
    </row>
    <row r="27" spans="1:16" ht="30" customHeight="1">
      <c r="A27" s="9" t="s">
        <v>152</v>
      </c>
      <c r="B27" s="6">
        <v>83</v>
      </c>
      <c r="C27" s="6">
        <v>62</v>
      </c>
      <c r="D27" s="6">
        <v>75</v>
      </c>
      <c r="E27" s="6">
        <v>88</v>
      </c>
      <c r="F27" s="6">
        <v>81</v>
      </c>
      <c r="G27" s="6">
        <v>50</v>
      </c>
      <c r="H27" s="6">
        <v>69</v>
      </c>
      <c r="I27" s="6">
        <v>61</v>
      </c>
      <c r="J27" s="6">
        <v>62</v>
      </c>
      <c r="K27" s="6">
        <v>68</v>
      </c>
      <c r="L27" s="6">
        <v>65</v>
      </c>
      <c r="M27" s="6">
        <v>60</v>
      </c>
      <c r="N27" s="6">
        <v>88</v>
      </c>
      <c r="O27" s="6">
        <v>58</v>
      </c>
      <c r="P27" s="23"/>
    </row>
    <row r="28" spans="1:16" ht="45" customHeight="1">
      <c r="A28" s="262"/>
      <c r="B28" s="262"/>
      <c r="C28" s="262"/>
      <c r="D28" s="262"/>
      <c r="K28" s="250" t="s">
        <v>131</v>
      </c>
      <c r="L28" s="240"/>
      <c r="M28" s="240"/>
      <c r="N28" s="240"/>
      <c r="O28" s="240"/>
    </row>
  </sheetData>
  <mergeCells count="17">
    <mergeCell ref="K3:L3"/>
    <mergeCell ref="A28:D28"/>
    <mergeCell ref="K28:O28"/>
    <mergeCell ref="M3:N3"/>
    <mergeCell ref="A16:A17"/>
    <mergeCell ref="B16:C16"/>
    <mergeCell ref="D16:E16"/>
    <mergeCell ref="F16:G16"/>
    <mergeCell ref="H16:I16"/>
    <mergeCell ref="J16:K16"/>
    <mergeCell ref="L16:M16"/>
    <mergeCell ref="N16:O16"/>
    <mergeCell ref="A3:A4"/>
    <mergeCell ref="B3:D3"/>
    <mergeCell ref="E3:F3"/>
    <mergeCell ref="G3:H3"/>
    <mergeCell ref="I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topLeftCell="A16" zoomScale="90" zoomScaleNormal="90" workbookViewId="0">
      <selection activeCell="C3" sqref="C3:E4"/>
    </sheetView>
  </sheetViews>
  <sheetFormatPr defaultRowHeight="13.5"/>
  <cols>
    <col min="1" max="1" width="12.5" style="30" customWidth="1"/>
    <col min="2" max="7" width="9.5" style="30" customWidth="1"/>
    <col min="8" max="8" width="12.5" style="30" customWidth="1"/>
    <col min="9" max="14" width="9.5" style="30" customWidth="1"/>
    <col min="15" max="16384" width="9" style="30"/>
  </cols>
  <sheetData>
    <row r="1" spans="1:14" s="29" customFormat="1" ht="17.25">
      <c r="A1" s="29" t="s">
        <v>153</v>
      </c>
    </row>
    <row r="2" spans="1:14" s="29" customFormat="1" ht="17.25">
      <c r="N2" s="2" t="s">
        <v>96</v>
      </c>
    </row>
    <row r="3" spans="1:14" ht="14.25">
      <c r="A3" s="263" t="s">
        <v>154</v>
      </c>
      <c r="B3" s="264" t="s">
        <v>102</v>
      </c>
      <c r="C3" s="265"/>
      <c r="D3" s="266"/>
      <c r="E3" s="264" t="s">
        <v>103</v>
      </c>
      <c r="F3" s="265"/>
      <c r="G3" s="267"/>
      <c r="H3" s="268" t="s">
        <v>154</v>
      </c>
      <c r="I3" s="264" t="s">
        <v>102</v>
      </c>
      <c r="J3" s="265"/>
      <c r="K3" s="266"/>
      <c r="L3" s="269" t="s">
        <v>103</v>
      </c>
      <c r="M3" s="269"/>
      <c r="N3" s="269"/>
    </row>
    <row r="4" spans="1:14" ht="14.25">
      <c r="A4" s="263"/>
      <c r="B4" s="31" t="s">
        <v>69</v>
      </c>
      <c r="C4" s="31" t="s">
        <v>155</v>
      </c>
      <c r="D4" s="31" t="s">
        <v>156</v>
      </c>
      <c r="E4" s="31" t="s">
        <v>69</v>
      </c>
      <c r="F4" s="31" t="s">
        <v>155</v>
      </c>
      <c r="G4" s="31" t="s">
        <v>156</v>
      </c>
      <c r="H4" s="268"/>
      <c r="I4" s="31" t="s">
        <v>69</v>
      </c>
      <c r="J4" s="31" t="s">
        <v>155</v>
      </c>
      <c r="K4" s="31" t="s">
        <v>156</v>
      </c>
      <c r="L4" s="31" t="s">
        <v>69</v>
      </c>
      <c r="M4" s="31" t="s">
        <v>155</v>
      </c>
      <c r="N4" s="31" t="s">
        <v>156</v>
      </c>
    </row>
    <row r="5" spans="1:14" ht="14.25">
      <c r="A5" s="32" t="s">
        <v>8</v>
      </c>
      <c r="B5" s="33">
        <f t="shared" ref="B5:G5" si="0">B6+B7</f>
        <v>2011</v>
      </c>
      <c r="C5" s="33">
        <f t="shared" si="0"/>
        <v>1835</v>
      </c>
      <c r="D5" s="33">
        <f t="shared" si="0"/>
        <v>2158</v>
      </c>
      <c r="E5" s="33">
        <f t="shared" si="0"/>
        <v>1957</v>
      </c>
      <c r="F5" s="34">
        <f t="shared" si="0"/>
        <v>2116</v>
      </c>
      <c r="G5" s="33">
        <f t="shared" si="0"/>
        <v>2060</v>
      </c>
      <c r="H5" s="35" t="s">
        <v>157</v>
      </c>
      <c r="I5" s="33">
        <f t="shared" ref="I5:N5" si="1">SUM(I6:I10)</f>
        <v>11</v>
      </c>
      <c r="J5" s="33">
        <f t="shared" si="1"/>
        <v>21</v>
      </c>
      <c r="K5" s="33">
        <f t="shared" si="1"/>
        <v>15</v>
      </c>
      <c r="L5" s="33">
        <f t="shared" si="1"/>
        <v>14</v>
      </c>
      <c r="M5" s="33">
        <f t="shared" si="1"/>
        <v>9</v>
      </c>
      <c r="N5" s="33">
        <f t="shared" si="1"/>
        <v>15</v>
      </c>
    </row>
    <row r="6" spans="1:14" ht="14.25">
      <c r="A6" s="32" t="s">
        <v>106</v>
      </c>
      <c r="B6" s="33">
        <v>1172</v>
      </c>
      <c r="C6" s="33">
        <v>1054</v>
      </c>
      <c r="D6" s="33">
        <v>1045</v>
      </c>
      <c r="E6" s="33">
        <v>1097</v>
      </c>
      <c r="F6" s="33">
        <v>1227</v>
      </c>
      <c r="G6" s="33">
        <v>1128</v>
      </c>
      <c r="H6" s="36" t="s">
        <v>158</v>
      </c>
      <c r="I6" s="33">
        <v>0</v>
      </c>
      <c r="J6" s="33">
        <v>0</v>
      </c>
      <c r="K6" s="33">
        <v>1</v>
      </c>
      <c r="L6" s="33">
        <v>0</v>
      </c>
      <c r="M6" s="33">
        <v>0</v>
      </c>
      <c r="N6" s="33">
        <v>2</v>
      </c>
    </row>
    <row r="7" spans="1:14" ht="14.25">
      <c r="A7" s="32" t="s">
        <v>105</v>
      </c>
      <c r="B7" s="33">
        <f t="shared" ref="B7:G7" si="2">B8+B9+B16+B24+B29+B35+I5+I11+I16+I24+I25+I26</f>
        <v>839</v>
      </c>
      <c r="C7" s="33">
        <f t="shared" si="2"/>
        <v>781</v>
      </c>
      <c r="D7" s="33">
        <f>D8+D9+D16+D24+D29+D35+K5+K11+K16+K24+K25+K26</f>
        <v>1113</v>
      </c>
      <c r="E7" s="33">
        <f t="shared" si="2"/>
        <v>860</v>
      </c>
      <c r="F7" s="33">
        <f t="shared" si="2"/>
        <v>889</v>
      </c>
      <c r="G7" s="33">
        <f t="shared" si="2"/>
        <v>932</v>
      </c>
      <c r="H7" s="36" t="s">
        <v>159</v>
      </c>
      <c r="I7" s="33">
        <v>0</v>
      </c>
      <c r="J7" s="33">
        <v>5</v>
      </c>
      <c r="K7" s="33">
        <v>3</v>
      </c>
      <c r="L7" s="33">
        <v>2</v>
      </c>
      <c r="M7" s="33">
        <v>1</v>
      </c>
      <c r="N7" s="33">
        <v>0</v>
      </c>
    </row>
    <row r="8" spans="1:14" ht="14.25">
      <c r="A8" s="32" t="s">
        <v>160</v>
      </c>
      <c r="B8" s="33">
        <v>21</v>
      </c>
      <c r="C8" s="33">
        <v>13</v>
      </c>
      <c r="D8" s="33">
        <v>11</v>
      </c>
      <c r="E8" s="33">
        <v>12</v>
      </c>
      <c r="F8" s="33">
        <v>12</v>
      </c>
      <c r="G8" s="33">
        <v>9</v>
      </c>
      <c r="H8" s="36" t="s">
        <v>161</v>
      </c>
      <c r="I8" s="33">
        <v>5</v>
      </c>
      <c r="J8" s="33">
        <v>6</v>
      </c>
      <c r="K8" s="33">
        <v>5</v>
      </c>
      <c r="L8" s="33">
        <v>3</v>
      </c>
      <c r="M8" s="33">
        <v>4</v>
      </c>
      <c r="N8" s="33">
        <v>3</v>
      </c>
    </row>
    <row r="9" spans="1:14" ht="14.25">
      <c r="A9" s="37" t="s">
        <v>162</v>
      </c>
      <c r="B9" s="33">
        <f t="shared" ref="B9:G9" si="3">SUM(B10:B15)</f>
        <v>29</v>
      </c>
      <c r="C9" s="33">
        <f t="shared" si="3"/>
        <v>26</v>
      </c>
      <c r="D9" s="33">
        <f t="shared" si="3"/>
        <v>26</v>
      </c>
      <c r="E9" s="33">
        <f t="shared" si="3"/>
        <v>33</v>
      </c>
      <c r="F9" s="33">
        <f t="shared" si="3"/>
        <v>29</v>
      </c>
      <c r="G9" s="33">
        <f t="shared" si="3"/>
        <v>29</v>
      </c>
      <c r="H9" s="36" t="s">
        <v>163</v>
      </c>
      <c r="I9" s="33">
        <v>4</v>
      </c>
      <c r="J9" s="33">
        <v>8</v>
      </c>
      <c r="K9" s="33">
        <v>4</v>
      </c>
      <c r="L9" s="33">
        <v>5</v>
      </c>
      <c r="M9" s="33">
        <v>1</v>
      </c>
      <c r="N9" s="33">
        <v>6</v>
      </c>
    </row>
    <row r="10" spans="1:14" ht="14.25">
      <c r="A10" s="32" t="s">
        <v>164</v>
      </c>
      <c r="B10" s="33">
        <v>3</v>
      </c>
      <c r="C10" s="33">
        <v>5</v>
      </c>
      <c r="D10" s="33">
        <v>1</v>
      </c>
      <c r="E10" s="33">
        <v>5</v>
      </c>
      <c r="F10" s="33">
        <v>3</v>
      </c>
      <c r="G10" s="33">
        <v>4</v>
      </c>
      <c r="H10" s="36" t="s">
        <v>165</v>
      </c>
      <c r="I10" s="33">
        <v>2</v>
      </c>
      <c r="J10" s="33">
        <v>2</v>
      </c>
      <c r="K10" s="33">
        <v>2</v>
      </c>
      <c r="L10" s="33">
        <v>4</v>
      </c>
      <c r="M10" s="33">
        <v>3</v>
      </c>
      <c r="N10" s="33">
        <v>4</v>
      </c>
    </row>
    <row r="11" spans="1:14" ht="14.25">
      <c r="A11" s="32" t="s">
        <v>166</v>
      </c>
      <c r="B11" s="33">
        <v>4</v>
      </c>
      <c r="C11" s="33">
        <v>4</v>
      </c>
      <c r="D11" s="33">
        <v>2</v>
      </c>
      <c r="E11" s="33">
        <v>3</v>
      </c>
      <c r="F11" s="33">
        <v>2</v>
      </c>
      <c r="G11" s="33">
        <v>1</v>
      </c>
      <c r="H11" s="35" t="s">
        <v>167</v>
      </c>
      <c r="I11" s="33">
        <f t="shared" ref="I11:N11" si="4">SUM(I12:I15)</f>
        <v>5</v>
      </c>
      <c r="J11" s="33">
        <f t="shared" si="4"/>
        <v>7</v>
      </c>
      <c r="K11" s="33">
        <f t="shared" si="4"/>
        <v>11</v>
      </c>
      <c r="L11" s="33">
        <f t="shared" si="4"/>
        <v>6</v>
      </c>
      <c r="M11" s="33">
        <f t="shared" si="4"/>
        <v>5</v>
      </c>
      <c r="N11" s="33">
        <f t="shared" si="4"/>
        <v>9</v>
      </c>
    </row>
    <row r="12" spans="1:14" ht="14.25">
      <c r="A12" s="32" t="s">
        <v>168</v>
      </c>
      <c r="B12" s="33">
        <v>5</v>
      </c>
      <c r="C12" s="33">
        <v>7</v>
      </c>
      <c r="D12" s="33">
        <v>9</v>
      </c>
      <c r="E12" s="33">
        <v>13</v>
      </c>
      <c r="F12" s="33">
        <v>11</v>
      </c>
      <c r="G12" s="33">
        <v>7</v>
      </c>
      <c r="H12" s="36" t="s">
        <v>169</v>
      </c>
      <c r="I12" s="33">
        <v>0</v>
      </c>
      <c r="J12" s="33">
        <v>2</v>
      </c>
      <c r="K12" s="33">
        <v>1</v>
      </c>
      <c r="L12" s="33">
        <v>1</v>
      </c>
      <c r="M12" s="33">
        <v>0</v>
      </c>
      <c r="N12" s="33">
        <v>3</v>
      </c>
    </row>
    <row r="13" spans="1:14" ht="14.25">
      <c r="A13" s="32" t="s">
        <v>170</v>
      </c>
      <c r="B13" s="33">
        <v>2</v>
      </c>
      <c r="C13" s="33">
        <v>1</v>
      </c>
      <c r="D13" s="33">
        <v>3</v>
      </c>
      <c r="E13" s="33">
        <v>1</v>
      </c>
      <c r="F13" s="33">
        <v>5</v>
      </c>
      <c r="G13" s="33">
        <v>1</v>
      </c>
      <c r="H13" s="36" t="s">
        <v>171</v>
      </c>
      <c r="I13" s="33">
        <v>1</v>
      </c>
      <c r="J13" s="33">
        <v>4</v>
      </c>
      <c r="K13" s="33">
        <v>4</v>
      </c>
      <c r="L13" s="33">
        <v>2</v>
      </c>
      <c r="M13" s="33">
        <v>2</v>
      </c>
      <c r="N13" s="33">
        <v>2</v>
      </c>
    </row>
    <row r="14" spans="1:14" ht="14.25">
      <c r="A14" s="32" t="s">
        <v>172</v>
      </c>
      <c r="B14" s="33">
        <v>9</v>
      </c>
      <c r="C14" s="33">
        <v>2</v>
      </c>
      <c r="D14" s="33">
        <v>3</v>
      </c>
      <c r="E14" s="33">
        <v>9</v>
      </c>
      <c r="F14" s="33">
        <v>7</v>
      </c>
      <c r="G14" s="33">
        <v>9</v>
      </c>
      <c r="H14" s="36" t="s">
        <v>173</v>
      </c>
      <c r="I14" s="33">
        <v>4</v>
      </c>
      <c r="J14" s="33">
        <v>1</v>
      </c>
      <c r="K14" s="33">
        <v>3</v>
      </c>
      <c r="L14" s="33">
        <v>3</v>
      </c>
      <c r="M14" s="33">
        <v>3</v>
      </c>
      <c r="N14" s="33">
        <v>0</v>
      </c>
    </row>
    <row r="15" spans="1:14" ht="14.25">
      <c r="A15" s="32" t="s">
        <v>174</v>
      </c>
      <c r="B15" s="33">
        <v>6</v>
      </c>
      <c r="C15" s="33">
        <v>7</v>
      </c>
      <c r="D15" s="33">
        <v>8</v>
      </c>
      <c r="E15" s="33">
        <v>2</v>
      </c>
      <c r="F15" s="33">
        <v>1</v>
      </c>
      <c r="G15" s="33">
        <v>7</v>
      </c>
      <c r="H15" s="36" t="s">
        <v>175</v>
      </c>
      <c r="I15" s="33">
        <v>0</v>
      </c>
      <c r="J15" s="33">
        <v>0</v>
      </c>
      <c r="K15" s="33">
        <v>3</v>
      </c>
      <c r="L15" s="33">
        <v>0</v>
      </c>
      <c r="M15" s="33">
        <v>0</v>
      </c>
      <c r="N15" s="33">
        <v>4</v>
      </c>
    </row>
    <row r="16" spans="1:14" ht="14.25">
      <c r="A16" s="37" t="s">
        <v>176</v>
      </c>
      <c r="B16" s="33">
        <f t="shared" ref="B16:G16" si="5">SUM(B17:B23)</f>
        <v>359</v>
      </c>
      <c r="C16" s="33">
        <f t="shared" si="5"/>
        <v>375</v>
      </c>
      <c r="D16" s="33">
        <f t="shared" si="5"/>
        <v>420</v>
      </c>
      <c r="E16" s="33">
        <f t="shared" si="5"/>
        <v>430</v>
      </c>
      <c r="F16" s="33">
        <f t="shared" si="5"/>
        <v>461</v>
      </c>
      <c r="G16" s="33">
        <f t="shared" si="5"/>
        <v>458</v>
      </c>
      <c r="H16" s="35" t="s">
        <v>177</v>
      </c>
      <c r="I16" s="33">
        <f t="shared" ref="I16:N16" si="6">SUM(I17:I23)</f>
        <v>15</v>
      </c>
      <c r="J16" s="33">
        <f t="shared" si="6"/>
        <v>21</v>
      </c>
      <c r="K16" s="33">
        <f t="shared" si="6"/>
        <v>17</v>
      </c>
      <c r="L16" s="33">
        <f t="shared" si="6"/>
        <v>17</v>
      </c>
      <c r="M16" s="33">
        <f t="shared" si="6"/>
        <v>16</v>
      </c>
      <c r="N16" s="33">
        <f t="shared" si="6"/>
        <v>21</v>
      </c>
    </row>
    <row r="17" spans="1:14" ht="14.25">
      <c r="A17" s="32" t="s">
        <v>178</v>
      </c>
      <c r="B17" s="33">
        <v>12</v>
      </c>
      <c r="C17" s="33">
        <v>28</v>
      </c>
      <c r="D17" s="33">
        <v>19</v>
      </c>
      <c r="E17" s="33">
        <v>19</v>
      </c>
      <c r="F17" s="33">
        <v>10</v>
      </c>
      <c r="G17" s="33">
        <v>22</v>
      </c>
      <c r="H17" s="36" t="s">
        <v>179</v>
      </c>
      <c r="I17" s="33">
        <v>5</v>
      </c>
      <c r="J17" s="33">
        <v>9</v>
      </c>
      <c r="K17" s="33">
        <v>11</v>
      </c>
      <c r="L17" s="33">
        <v>6</v>
      </c>
      <c r="M17" s="33">
        <v>6</v>
      </c>
      <c r="N17" s="33">
        <v>12</v>
      </c>
    </row>
    <row r="18" spans="1:14" ht="14.25">
      <c r="A18" s="32" t="s">
        <v>180</v>
      </c>
      <c r="B18" s="33">
        <v>7</v>
      </c>
      <c r="C18" s="33">
        <v>7</v>
      </c>
      <c r="D18" s="33">
        <v>14</v>
      </c>
      <c r="E18" s="33">
        <v>7</v>
      </c>
      <c r="F18" s="33">
        <v>15</v>
      </c>
      <c r="G18" s="33">
        <v>7</v>
      </c>
      <c r="H18" s="36" t="s">
        <v>181</v>
      </c>
      <c r="I18" s="33">
        <v>2</v>
      </c>
      <c r="J18" s="33">
        <v>3</v>
      </c>
      <c r="K18" s="33">
        <v>1</v>
      </c>
      <c r="L18" s="33">
        <v>2</v>
      </c>
      <c r="M18" s="33">
        <v>0</v>
      </c>
      <c r="N18" s="33">
        <v>0</v>
      </c>
    </row>
    <row r="19" spans="1:14" ht="14.25">
      <c r="A19" s="32" t="s">
        <v>182</v>
      </c>
      <c r="B19" s="33">
        <v>18</v>
      </c>
      <c r="C19" s="33">
        <v>19</v>
      </c>
      <c r="D19" s="33">
        <v>25</v>
      </c>
      <c r="E19" s="33">
        <v>19</v>
      </c>
      <c r="F19" s="33">
        <v>20</v>
      </c>
      <c r="G19" s="33">
        <v>16</v>
      </c>
      <c r="H19" s="36" t="s">
        <v>183</v>
      </c>
      <c r="I19" s="33">
        <v>0</v>
      </c>
      <c r="J19" s="33">
        <v>1</v>
      </c>
      <c r="K19" s="33">
        <v>2</v>
      </c>
      <c r="L19" s="33">
        <v>0</v>
      </c>
      <c r="M19" s="33">
        <v>3</v>
      </c>
      <c r="N19" s="33">
        <v>1</v>
      </c>
    </row>
    <row r="20" spans="1:14" ht="14.25">
      <c r="A20" s="32" t="s">
        <v>184</v>
      </c>
      <c r="B20" s="33">
        <v>39</v>
      </c>
      <c r="C20" s="33">
        <v>61</v>
      </c>
      <c r="D20" s="33">
        <v>86</v>
      </c>
      <c r="E20" s="33">
        <v>65</v>
      </c>
      <c r="F20" s="33">
        <v>87</v>
      </c>
      <c r="G20" s="33">
        <v>62</v>
      </c>
      <c r="H20" s="36" t="s">
        <v>185</v>
      </c>
      <c r="I20" s="33">
        <v>1</v>
      </c>
      <c r="J20" s="33">
        <v>2</v>
      </c>
      <c r="K20" s="33">
        <v>2</v>
      </c>
      <c r="L20" s="33">
        <v>1</v>
      </c>
      <c r="M20" s="33">
        <v>2</v>
      </c>
      <c r="N20" s="33">
        <v>5</v>
      </c>
    </row>
    <row r="21" spans="1:14" ht="14.25">
      <c r="A21" s="32" t="s">
        <v>186</v>
      </c>
      <c r="B21" s="33">
        <v>47</v>
      </c>
      <c r="C21" s="33">
        <v>46</v>
      </c>
      <c r="D21" s="33">
        <v>35</v>
      </c>
      <c r="E21" s="33">
        <v>41</v>
      </c>
      <c r="F21" s="33">
        <v>59</v>
      </c>
      <c r="G21" s="33">
        <v>47</v>
      </c>
      <c r="H21" s="36" t="s">
        <v>187</v>
      </c>
      <c r="I21" s="33">
        <v>3</v>
      </c>
      <c r="J21" s="33">
        <v>2</v>
      </c>
      <c r="K21" s="33">
        <v>0</v>
      </c>
      <c r="L21" s="33">
        <v>2</v>
      </c>
      <c r="M21" s="33">
        <v>1</v>
      </c>
      <c r="N21" s="33">
        <v>0</v>
      </c>
    </row>
    <row r="22" spans="1:14" ht="14.25">
      <c r="A22" s="32" t="s">
        <v>188</v>
      </c>
      <c r="B22" s="33">
        <v>158</v>
      </c>
      <c r="C22" s="33">
        <v>155</v>
      </c>
      <c r="D22" s="33">
        <v>153</v>
      </c>
      <c r="E22" s="33">
        <v>203</v>
      </c>
      <c r="F22" s="33">
        <v>190</v>
      </c>
      <c r="G22" s="33">
        <v>196</v>
      </c>
      <c r="H22" s="36" t="s">
        <v>189</v>
      </c>
      <c r="I22" s="33">
        <v>1</v>
      </c>
      <c r="J22" s="33">
        <v>3</v>
      </c>
      <c r="K22" s="33">
        <v>0</v>
      </c>
      <c r="L22" s="33">
        <v>2</v>
      </c>
      <c r="M22" s="33">
        <v>1</v>
      </c>
      <c r="N22" s="33">
        <v>1</v>
      </c>
    </row>
    <row r="23" spans="1:14" ht="14.25">
      <c r="A23" s="32" t="s">
        <v>190</v>
      </c>
      <c r="B23" s="33">
        <v>78</v>
      </c>
      <c r="C23" s="33">
        <v>59</v>
      </c>
      <c r="D23" s="33">
        <v>88</v>
      </c>
      <c r="E23" s="33">
        <v>76</v>
      </c>
      <c r="F23" s="33">
        <v>80</v>
      </c>
      <c r="G23" s="33">
        <v>108</v>
      </c>
      <c r="H23" s="36" t="s">
        <v>191</v>
      </c>
      <c r="I23" s="33">
        <v>3</v>
      </c>
      <c r="J23" s="33">
        <v>1</v>
      </c>
      <c r="K23" s="33">
        <v>1</v>
      </c>
      <c r="L23" s="33">
        <v>4</v>
      </c>
      <c r="M23" s="33">
        <v>3</v>
      </c>
      <c r="N23" s="33">
        <v>2</v>
      </c>
    </row>
    <row r="24" spans="1:14" ht="14.25">
      <c r="A24" s="37" t="s">
        <v>192</v>
      </c>
      <c r="B24" s="33">
        <f t="shared" ref="B24:G24" si="7">SUM(B25:B28)</f>
        <v>47</v>
      </c>
      <c r="C24" s="33">
        <f t="shared" si="7"/>
        <v>44</v>
      </c>
      <c r="D24" s="33">
        <f t="shared" si="7"/>
        <v>51</v>
      </c>
      <c r="E24" s="33">
        <f t="shared" si="7"/>
        <v>43</v>
      </c>
      <c r="F24" s="33">
        <f t="shared" si="7"/>
        <v>46</v>
      </c>
      <c r="G24" s="33">
        <f t="shared" si="7"/>
        <v>35</v>
      </c>
      <c r="H24" s="35" t="s">
        <v>193</v>
      </c>
      <c r="I24" s="33">
        <v>0</v>
      </c>
      <c r="J24" s="33">
        <v>5</v>
      </c>
      <c r="K24" s="33">
        <v>12</v>
      </c>
      <c r="L24" s="33">
        <v>7</v>
      </c>
      <c r="M24" s="33">
        <v>8</v>
      </c>
      <c r="N24" s="33">
        <v>6</v>
      </c>
    </row>
    <row r="25" spans="1:14" ht="14.25">
      <c r="A25" s="32" t="s">
        <v>194</v>
      </c>
      <c r="B25" s="33">
        <v>25</v>
      </c>
      <c r="C25" s="33">
        <v>22</v>
      </c>
      <c r="D25" s="33">
        <v>11</v>
      </c>
      <c r="E25" s="33">
        <v>19</v>
      </c>
      <c r="F25" s="33">
        <v>28</v>
      </c>
      <c r="G25" s="33">
        <v>15</v>
      </c>
      <c r="H25" s="35" t="s">
        <v>195</v>
      </c>
      <c r="I25" s="33">
        <v>135</v>
      </c>
      <c r="J25" s="33">
        <v>62</v>
      </c>
      <c r="K25" s="33">
        <v>279</v>
      </c>
      <c r="L25" s="33">
        <v>73</v>
      </c>
      <c r="M25" s="33">
        <v>61</v>
      </c>
      <c r="N25" s="33">
        <v>135</v>
      </c>
    </row>
    <row r="26" spans="1:14" ht="14.25">
      <c r="A26" s="32" t="s">
        <v>196</v>
      </c>
      <c r="B26" s="33">
        <v>4</v>
      </c>
      <c r="C26" s="33">
        <v>12</v>
      </c>
      <c r="D26" s="33">
        <v>5</v>
      </c>
      <c r="E26" s="33">
        <v>11</v>
      </c>
      <c r="F26" s="33">
        <v>8</v>
      </c>
      <c r="G26" s="33">
        <v>14</v>
      </c>
      <c r="H26" s="35" t="s">
        <v>197</v>
      </c>
      <c r="I26" s="33">
        <v>0</v>
      </c>
      <c r="J26" s="33">
        <v>0</v>
      </c>
      <c r="K26" s="33">
        <v>0</v>
      </c>
      <c r="L26" s="33">
        <v>0</v>
      </c>
      <c r="M26" s="33">
        <v>0</v>
      </c>
      <c r="N26" s="33">
        <v>0</v>
      </c>
    </row>
    <row r="27" spans="1:14" ht="14.25">
      <c r="A27" s="32" t="s">
        <v>198</v>
      </c>
      <c r="B27" s="33">
        <v>15</v>
      </c>
      <c r="C27" s="33">
        <v>5</v>
      </c>
      <c r="D27" s="33">
        <v>33</v>
      </c>
      <c r="E27" s="33">
        <v>12</v>
      </c>
      <c r="F27" s="33">
        <v>6</v>
      </c>
      <c r="G27" s="33">
        <v>5</v>
      </c>
      <c r="H27" s="38"/>
      <c r="I27" s="38"/>
      <c r="J27" s="39"/>
      <c r="K27" s="39"/>
      <c r="L27" s="40"/>
      <c r="M27" s="40"/>
      <c r="N27" s="40" t="s">
        <v>100</v>
      </c>
    </row>
    <row r="28" spans="1:14" ht="14.25">
      <c r="A28" s="32" t="s">
        <v>199</v>
      </c>
      <c r="B28" s="33">
        <v>3</v>
      </c>
      <c r="C28" s="33">
        <v>5</v>
      </c>
      <c r="D28" s="33">
        <v>2</v>
      </c>
      <c r="E28" s="33">
        <v>1</v>
      </c>
      <c r="F28" s="33">
        <v>4</v>
      </c>
      <c r="G28" s="33">
        <v>1</v>
      </c>
      <c r="H28" s="38"/>
      <c r="I28" s="38"/>
      <c r="J28" s="38"/>
      <c r="K28" s="38"/>
      <c r="L28" s="38"/>
      <c r="M28" s="38"/>
      <c r="N28" s="38"/>
    </row>
    <row r="29" spans="1:14" ht="14.25">
      <c r="A29" s="37" t="s">
        <v>200</v>
      </c>
      <c r="B29" s="33">
        <f t="shared" ref="B29:G29" si="8">SUM(B30:B34)</f>
        <v>151</v>
      </c>
      <c r="C29" s="33">
        <f t="shared" si="8"/>
        <v>157</v>
      </c>
      <c r="D29" s="33">
        <f t="shared" si="8"/>
        <v>205</v>
      </c>
      <c r="E29" s="33">
        <f t="shared" si="8"/>
        <v>177</v>
      </c>
      <c r="F29" s="33">
        <f t="shared" si="8"/>
        <v>177</v>
      </c>
      <c r="G29" s="33">
        <f t="shared" si="8"/>
        <v>163</v>
      </c>
      <c r="H29" s="38"/>
      <c r="I29" s="38"/>
      <c r="J29" s="38"/>
      <c r="K29" s="38"/>
      <c r="L29" s="38"/>
      <c r="M29" s="38"/>
      <c r="N29" s="38"/>
    </row>
    <row r="30" spans="1:14" ht="14.25">
      <c r="A30" s="32" t="s">
        <v>201</v>
      </c>
      <c r="B30" s="33">
        <v>45</v>
      </c>
      <c r="C30" s="33">
        <v>52</v>
      </c>
      <c r="D30" s="33">
        <v>42</v>
      </c>
      <c r="E30" s="33">
        <v>56</v>
      </c>
      <c r="F30" s="33">
        <v>62</v>
      </c>
      <c r="G30" s="33">
        <v>52</v>
      </c>
      <c r="H30" s="38"/>
      <c r="I30" s="38"/>
      <c r="J30" s="38"/>
      <c r="K30" s="38"/>
      <c r="L30" s="38"/>
      <c r="M30" s="38"/>
      <c r="N30" s="38"/>
    </row>
    <row r="31" spans="1:14" ht="14.25">
      <c r="A31" s="32" t="s">
        <v>202</v>
      </c>
      <c r="B31" s="33">
        <v>27</v>
      </c>
      <c r="C31" s="33">
        <v>11</v>
      </c>
      <c r="D31" s="33">
        <v>23</v>
      </c>
      <c r="E31" s="33">
        <v>12</v>
      </c>
      <c r="F31" s="33">
        <v>14</v>
      </c>
      <c r="G31" s="33">
        <v>16</v>
      </c>
      <c r="H31" s="38"/>
      <c r="I31" s="38"/>
      <c r="J31" s="38"/>
      <c r="K31" s="38"/>
      <c r="L31" s="38"/>
      <c r="M31" s="38"/>
      <c r="N31" s="38"/>
    </row>
    <row r="32" spans="1:14" ht="14.25">
      <c r="A32" s="32" t="s">
        <v>203</v>
      </c>
      <c r="B32" s="33">
        <v>29</v>
      </c>
      <c r="C32" s="33">
        <v>30</v>
      </c>
      <c r="D32" s="33">
        <v>45</v>
      </c>
      <c r="E32" s="33">
        <v>43</v>
      </c>
      <c r="F32" s="33">
        <v>27</v>
      </c>
      <c r="G32" s="33">
        <v>30</v>
      </c>
      <c r="H32" s="38"/>
      <c r="I32" s="38"/>
      <c r="J32" s="38"/>
      <c r="K32" s="38"/>
      <c r="L32" s="38"/>
      <c r="M32" s="38"/>
      <c r="N32" s="38"/>
    </row>
    <row r="33" spans="1:14" ht="14.25">
      <c r="A33" s="32" t="s">
        <v>204</v>
      </c>
      <c r="B33" s="33">
        <v>41</v>
      </c>
      <c r="C33" s="33">
        <v>56</v>
      </c>
      <c r="D33" s="33">
        <v>83</v>
      </c>
      <c r="E33" s="33">
        <v>57</v>
      </c>
      <c r="F33" s="33">
        <v>65</v>
      </c>
      <c r="G33" s="33">
        <v>54</v>
      </c>
      <c r="H33" s="38"/>
      <c r="I33" s="41"/>
      <c r="J33" s="41"/>
      <c r="K33" s="41"/>
      <c r="L33" s="41"/>
      <c r="M33" s="41"/>
      <c r="N33" s="41"/>
    </row>
    <row r="34" spans="1:14" ht="14.25">
      <c r="A34" s="32" t="s">
        <v>205</v>
      </c>
      <c r="B34" s="33">
        <v>9</v>
      </c>
      <c r="C34" s="33">
        <v>8</v>
      </c>
      <c r="D34" s="33">
        <v>12</v>
      </c>
      <c r="E34" s="33">
        <v>9</v>
      </c>
      <c r="F34" s="33">
        <v>9</v>
      </c>
      <c r="G34" s="33">
        <v>11</v>
      </c>
      <c r="H34" s="38"/>
      <c r="I34" s="41"/>
      <c r="J34" s="41"/>
      <c r="K34" s="41"/>
      <c r="L34" s="41"/>
      <c r="M34" s="41"/>
      <c r="N34" s="41"/>
    </row>
    <row r="35" spans="1:14" ht="14.25">
      <c r="A35" s="37" t="s">
        <v>206</v>
      </c>
      <c r="B35" s="33">
        <f t="shared" ref="B35:G35" si="9">SUM(B36:B41)</f>
        <v>66</v>
      </c>
      <c r="C35" s="33">
        <f t="shared" si="9"/>
        <v>50</v>
      </c>
      <c r="D35" s="33">
        <f t="shared" si="9"/>
        <v>66</v>
      </c>
      <c r="E35" s="33">
        <f t="shared" si="9"/>
        <v>48</v>
      </c>
      <c r="F35" s="33">
        <f t="shared" si="9"/>
        <v>65</v>
      </c>
      <c r="G35" s="33">
        <f t="shared" si="9"/>
        <v>52</v>
      </c>
      <c r="H35" s="38"/>
      <c r="I35" s="41"/>
      <c r="J35" s="41"/>
      <c r="K35" s="41"/>
      <c r="L35" s="41"/>
      <c r="M35" s="41"/>
      <c r="N35" s="41"/>
    </row>
    <row r="36" spans="1:14" ht="14.25">
      <c r="A36" s="32" t="s">
        <v>207</v>
      </c>
      <c r="B36" s="33">
        <v>5</v>
      </c>
      <c r="C36" s="33">
        <v>4</v>
      </c>
      <c r="D36" s="33">
        <v>19</v>
      </c>
      <c r="E36" s="33">
        <v>7</v>
      </c>
      <c r="F36" s="33">
        <v>8</v>
      </c>
      <c r="G36" s="33">
        <v>10</v>
      </c>
      <c r="H36" s="38"/>
      <c r="I36" s="41"/>
      <c r="J36" s="41"/>
      <c r="K36" s="41"/>
      <c r="L36" s="41"/>
      <c r="M36" s="41"/>
      <c r="N36" s="41"/>
    </row>
    <row r="37" spans="1:14" ht="14.25">
      <c r="A37" s="32" t="s">
        <v>208</v>
      </c>
      <c r="B37" s="33">
        <v>6</v>
      </c>
      <c r="C37" s="33">
        <v>8</v>
      </c>
      <c r="D37" s="33">
        <v>7</v>
      </c>
      <c r="E37" s="33">
        <v>12</v>
      </c>
      <c r="F37" s="33">
        <v>12</v>
      </c>
      <c r="G37" s="33">
        <v>5</v>
      </c>
      <c r="H37" s="38"/>
      <c r="I37" s="41"/>
      <c r="J37" s="41"/>
      <c r="K37" s="41"/>
      <c r="L37" s="41"/>
      <c r="M37" s="41"/>
      <c r="N37" s="41"/>
    </row>
    <row r="38" spans="1:14" ht="14.25">
      <c r="A38" s="32" t="s">
        <v>209</v>
      </c>
      <c r="B38" s="33">
        <v>34</v>
      </c>
      <c r="C38" s="33">
        <v>22</v>
      </c>
      <c r="D38" s="33">
        <v>22</v>
      </c>
      <c r="E38" s="33">
        <v>20</v>
      </c>
      <c r="F38" s="33">
        <v>26</v>
      </c>
      <c r="G38" s="33">
        <v>24</v>
      </c>
      <c r="H38" s="38"/>
      <c r="I38" s="41"/>
      <c r="J38" s="41"/>
      <c r="K38" s="41"/>
      <c r="L38" s="41"/>
      <c r="M38" s="41"/>
      <c r="N38" s="41"/>
    </row>
    <row r="39" spans="1:14" ht="14.25">
      <c r="A39" s="32" t="s">
        <v>210</v>
      </c>
      <c r="B39" s="33">
        <v>14</v>
      </c>
      <c r="C39" s="33">
        <v>11</v>
      </c>
      <c r="D39" s="33">
        <v>11</v>
      </c>
      <c r="E39" s="33">
        <v>5</v>
      </c>
      <c r="F39" s="33">
        <v>15</v>
      </c>
      <c r="G39" s="33">
        <v>11</v>
      </c>
      <c r="H39" s="38"/>
      <c r="I39" s="41"/>
      <c r="J39" s="41"/>
      <c r="K39" s="41"/>
      <c r="L39" s="41"/>
      <c r="M39" s="41"/>
      <c r="N39" s="41"/>
    </row>
    <row r="40" spans="1:14" ht="14.25">
      <c r="A40" s="32" t="s">
        <v>211</v>
      </c>
      <c r="B40" s="33">
        <v>4</v>
      </c>
      <c r="C40" s="33">
        <v>3</v>
      </c>
      <c r="D40" s="33">
        <v>6</v>
      </c>
      <c r="E40" s="33">
        <v>3</v>
      </c>
      <c r="F40" s="33">
        <v>3</v>
      </c>
      <c r="G40" s="33">
        <v>2</v>
      </c>
      <c r="H40" s="38"/>
      <c r="I40" s="41"/>
      <c r="J40" s="41"/>
      <c r="K40" s="41"/>
      <c r="L40" s="41"/>
      <c r="M40" s="41"/>
      <c r="N40" s="41"/>
    </row>
    <row r="41" spans="1:14" ht="14.25">
      <c r="A41" s="32" t="s">
        <v>212</v>
      </c>
      <c r="B41" s="33">
        <v>3</v>
      </c>
      <c r="C41" s="33">
        <v>2</v>
      </c>
      <c r="D41" s="33">
        <v>1</v>
      </c>
      <c r="E41" s="33">
        <v>1</v>
      </c>
      <c r="F41" s="33">
        <v>1</v>
      </c>
      <c r="G41" s="33">
        <v>0</v>
      </c>
      <c r="H41" s="38"/>
      <c r="I41" s="41"/>
      <c r="J41" s="41"/>
      <c r="K41" s="41"/>
      <c r="L41" s="41"/>
      <c r="M41" s="41"/>
      <c r="N41" s="41"/>
    </row>
    <row r="42" spans="1:14" ht="14.25">
      <c r="H42" s="41"/>
      <c r="I42" s="41"/>
      <c r="J42" s="41"/>
      <c r="K42" s="41"/>
      <c r="L42" s="41"/>
      <c r="M42" s="41"/>
      <c r="N42" s="41"/>
    </row>
  </sheetData>
  <mergeCells count="6">
    <mergeCell ref="L3:N3"/>
    <mergeCell ref="A3:A4"/>
    <mergeCell ref="B3:D3"/>
    <mergeCell ref="E3:G3"/>
    <mergeCell ref="H3:H4"/>
    <mergeCell ref="I3:K3"/>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C3" sqref="C3:E4"/>
    </sheetView>
  </sheetViews>
  <sheetFormatPr defaultRowHeight="17.25"/>
  <cols>
    <col min="1" max="1" width="25" style="1" customWidth="1"/>
    <col min="2" max="11" width="11.875" style="1" customWidth="1"/>
    <col min="12" max="16384" width="9" style="1"/>
  </cols>
  <sheetData>
    <row r="1" spans="1:11">
      <c r="A1" s="1" t="s">
        <v>213</v>
      </c>
    </row>
    <row r="2" spans="1:11">
      <c r="B2" s="42"/>
      <c r="H2" s="42"/>
      <c r="K2" s="42" t="s">
        <v>214</v>
      </c>
    </row>
    <row r="3" spans="1:11" ht="25.5" customHeight="1">
      <c r="A3" s="43" t="s">
        <v>215</v>
      </c>
      <c r="B3" s="44" t="s">
        <v>83</v>
      </c>
      <c r="C3" s="44" t="s">
        <v>84</v>
      </c>
      <c r="D3" s="44" t="s">
        <v>85</v>
      </c>
      <c r="E3" s="44" t="s">
        <v>86</v>
      </c>
      <c r="F3" s="44" t="s">
        <v>87</v>
      </c>
      <c r="G3" s="44" t="s">
        <v>88</v>
      </c>
      <c r="H3" s="44" t="s">
        <v>89</v>
      </c>
      <c r="I3" s="44" t="s">
        <v>90</v>
      </c>
      <c r="J3" s="44" t="s">
        <v>91</v>
      </c>
      <c r="K3" s="44" t="s">
        <v>92</v>
      </c>
    </row>
    <row r="4" spans="1:11" ht="25.5" customHeight="1">
      <c r="A4" s="43" t="s">
        <v>216</v>
      </c>
      <c r="B4" s="45">
        <f t="shared" ref="B4:H4" si="0">SUM(B5:B33)</f>
        <v>2628</v>
      </c>
      <c r="C4" s="45">
        <f t="shared" si="0"/>
        <v>2711</v>
      </c>
      <c r="D4" s="45">
        <f t="shared" si="0"/>
        <v>2696</v>
      </c>
      <c r="E4" s="45">
        <f t="shared" si="0"/>
        <v>2595</v>
      </c>
      <c r="F4" s="45">
        <f t="shared" si="0"/>
        <v>2461</v>
      </c>
      <c r="G4" s="45">
        <f t="shared" si="0"/>
        <v>2415</v>
      </c>
      <c r="H4" s="45">
        <f t="shared" si="0"/>
        <v>2564</v>
      </c>
      <c r="I4" s="45">
        <f>SUM(I5:I34)</f>
        <v>2333</v>
      </c>
      <c r="J4" s="45">
        <f>SUM(J5:J34)</f>
        <v>2399</v>
      </c>
      <c r="K4" s="45">
        <f>SUM(K5:K34)</f>
        <v>2261</v>
      </c>
    </row>
    <row r="5" spans="1:11" ht="25.5" customHeight="1">
      <c r="A5" s="43" t="s">
        <v>217</v>
      </c>
      <c r="B5" s="46">
        <v>661</v>
      </c>
      <c r="C5" s="46">
        <v>651</v>
      </c>
      <c r="D5" s="46">
        <v>659</v>
      </c>
      <c r="E5" s="46">
        <v>603</v>
      </c>
      <c r="F5" s="46">
        <v>593</v>
      </c>
      <c r="G5" s="46">
        <v>541</v>
      </c>
      <c r="H5" s="46">
        <v>494</v>
      </c>
      <c r="I5" s="46">
        <v>483</v>
      </c>
      <c r="J5" s="46">
        <v>494</v>
      </c>
      <c r="K5" s="46">
        <v>431</v>
      </c>
    </row>
    <row r="6" spans="1:11" ht="25.5" customHeight="1">
      <c r="A6" s="43" t="s">
        <v>218</v>
      </c>
      <c r="B6" s="47"/>
      <c r="C6" s="47"/>
      <c r="D6" s="47"/>
      <c r="E6" s="47"/>
      <c r="F6" s="47"/>
      <c r="G6" s="47"/>
      <c r="H6" s="47"/>
      <c r="I6" s="46">
        <v>5</v>
      </c>
      <c r="J6" s="46">
        <v>2</v>
      </c>
      <c r="K6" s="46">
        <v>2</v>
      </c>
    </row>
    <row r="7" spans="1:11" ht="25.5" customHeight="1">
      <c r="A7" s="43" t="s">
        <v>219</v>
      </c>
      <c r="B7" s="46">
        <v>11</v>
      </c>
      <c r="C7" s="46">
        <v>12</v>
      </c>
      <c r="D7" s="46">
        <v>14</v>
      </c>
      <c r="E7" s="46">
        <v>9</v>
      </c>
      <c r="F7" s="46">
        <v>8</v>
      </c>
      <c r="G7" s="46">
        <v>12</v>
      </c>
      <c r="H7" s="46">
        <v>9</v>
      </c>
      <c r="I7" s="46">
        <v>11</v>
      </c>
      <c r="J7" s="46">
        <v>7</v>
      </c>
      <c r="K7" s="46">
        <v>4</v>
      </c>
    </row>
    <row r="8" spans="1:11" ht="25.5" customHeight="1">
      <c r="A8" s="43" t="s">
        <v>220</v>
      </c>
      <c r="B8" s="46">
        <v>58</v>
      </c>
      <c r="C8" s="46">
        <v>78</v>
      </c>
      <c r="D8" s="46">
        <v>50</v>
      </c>
      <c r="E8" s="46">
        <v>59</v>
      </c>
      <c r="F8" s="46">
        <v>54</v>
      </c>
      <c r="G8" s="46">
        <v>54</v>
      </c>
      <c r="H8" s="46">
        <v>58</v>
      </c>
      <c r="I8" s="46">
        <v>51</v>
      </c>
      <c r="J8" s="46">
        <v>66</v>
      </c>
      <c r="K8" s="46">
        <v>36</v>
      </c>
    </row>
    <row r="9" spans="1:11" ht="25.5" customHeight="1">
      <c r="A9" s="43" t="s">
        <v>221</v>
      </c>
      <c r="B9" s="46">
        <v>14</v>
      </c>
      <c r="C9" s="46">
        <v>17</v>
      </c>
      <c r="D9" s="46">
        <v>33</v>
      </c>
      <c r="E9" s="46">
        <v>24</v>
      </c>
      <c r="F9" s="46">
        <v>13</v>
      </c>
      <c r="G9" s="46">
        <v>27</v>
      </c>
      <c r="H9" s="46">
        <v>18</v>
      </c>
      <c r="I9" s="46">
        <v>22</v>
      </c>
      <c r="J9" s="46">
        <v>16</v>
      </c>
      <c r="K9" s="46">
        <v>9</v>
      </c>
    </row>
    <row r="10" spans="1:11" ht="25.5" customHeight="1">
      <c r="A10" s="43" t="s">
        <v>222</v>
      </c>
      <c r="B10" s="47"/>
      <c r="C10" s="47"/>
      <c r="D10" s="47"/>
      <c r="E10" s="47"/>
      <c r="F10" s="47"/>
      <c r="G10" s="47"/>
      <c r="H10" s="47"/>
      <c r="I10" s="46">
        <v>1</v>
      </c>
      <c r="J10" s="46">
        <v>0</v>
      </c>
      <c r="K10" s="46">
        <v>2</v>
      </c>
    </row>
    <row r="11" spans="1:11" ht="25.5" customHeight="1">
      <c r="A11" s="43" t="s">
        <v>223</v>
      </c>
      <c r="B11" s="46">
        <v>645</v>
      </c>
      <c r="C11" s="46">
        <v>636</v>
      </c>
      <c r="D11" s="46">
        <v>675</v>
      </c>
      <c r="E11" s="46">
        <v>561</v>
      </c>
      <c r="F11" s="46">
        <v>594</v>
      </c>
      <c r="G11" s="46">
        <v>582</v>
      </c>
      <c r="H11" s="46">
        <v>590</v>
      </c>
      <c r="I11" s="46">
        <v>512</v>
      </c>
      <c r="J11" s="46">
        <v>530</v>
      </c>
      <c r="K11" s="46">
        <v>487</v>
      </c>
    </row>
    <row r="12" spans="1:11" ht="25.5" customHeight="1">
      <c r="A12" s="43" t="s">
        <v>224</v>
      </c>
      <c r="B12" s="46">
        <v>174</v>
      </c>
      <c r="C12" s="46">
        <v>137</v>
      </c>
      <c r="D12" s="46">
        <v>164</v>
      </c>
      <c r="E12" s="46">
        <v>164</v>
      </c>
      <c r="F12" s="46">
        <v>159</v>
      </c>
      <c r="G12" s="46">
        <v>156</v>
      </c>
      <c r="H12" s="46">
        <v>155</v>
      </c>
      <c r="I12" s="46">
        <v>120</v>
      </c>
      <c r="J12" s="46">
        <v>122</v>
      </c>
      <c r="K12" s="46">
        <v>113</v>
      </c>
    </row>
    <row r="13" spans="1:11" ht="25.5" customHeight="1">
      <c r="A13" s="43" t="s">
        <v>225</v>
      </c>
      <c r="B13" s="47"/>
      <c r="C13" s="47"/>
      <c r="D13" s="47"/>
      <c r="E13" s="47"/>
      <c r="F13" s="47"/>
      <c r="G13" s="47"/>
      <c r="H13" s="47"/>
      <c r="I13" s="46">
        <v>51</v>
      </c>
      <c r="J13" s="46">
        <v>51</v>
      </c>
      <c r="K13" s="46">
        <v>50</v>
      </c>
    </row>
    <row r="14" spans="1:11" ht="25.5" customHeight="1">
      <c r="A14" s="43" t="s">
        <v>226</v>
      </c>
      <c r="B14" s="46">
        <v>4</v>
      </c>
      <c r="C14" s="46">
        <v>9</v>
      </c>
      <c r="D14" s="46">
        <v>9</v>
      </c>
      <c r="E14" s="46">
        <v>3</v>
      </c>
      <c r="F14" s="46">
        <v>0</v>
      </c>
      <c r="G14" s="46">
        <v>7</v>
      </c>
      <c r="H14" s="46">
        <v>3</v>
      </c>
      <c r="I14" s="46">
        <v>4</v>
      </c>
      <c r="J14" s="46">
        <v>0</v>
      </c>
      <c r="K14" s="46">
        <v>2</v>
      </c>
    </row>
    <row r="15" spans="1:11" ht="25.5" customHeight="1">
      <c r="A15" s="43" t="s">
        <v>227</v>
      </c>
      <c r="B15" s="46">
        <v>651</v>
      </c>
      <c r="C15" s="46">
        <v>714</v>
      </c>
      <c r="D15" s="46">
        <v>684</v>
      </c>
      <c r="E15" s="46">
        <v>774</v>
      </c>
      <c r="F15" s="46">
        <v>682</v>
      </c>
      <c r="G15" s="46">
        <v>687</v>
      </c>
      <c r="H15" s="46">
        <v>774</v>
      </c>
      <c r="I15" s="46">
        <v>690</v>
      </c>
      <c r="J15" s="46">
        <v>749</v>
      </c>
      <c r="K15" s="46">
        <v>827</v>
      </c>
    </row>
    <row r="16" spans="1:11" ht="25.5" customHeight="1">
      <c r="A16" s="43" t="s">
        <v>228</v>
      </c>
      <c r="B16" s="46">
        <v>0</v>
      </c>
      <c r="C16" s="46">
        <v>1</v>
      </c>
      <c r="D16" s="46" t="s">
        <v>229</v>
      </c>
      <c r="E16" s="46" t="s">
        <v>229</v>
      </c>
      <c r="F16" s="46">
        <v>1</v>
      </c>
      <c r="G16" s="46">
        <v>4</v>
      </c>
      <c r="H16" s="46">
        <v>0</v>
      </c>
      <c r="I16" s="46">
        <v>1</v>
      </c>
      <c r="J16" s="46">
        <v>1</v>
      </c>
      <c r="K16" s="46">
        <v>1</v>
      </c>
    </row>
    <row r="17" spans="1:11" ht="25.5" customHeight="1">
      <c r="A17" s="43" t="s">
        <v>230</v>
      </c>
      <c r="B17" s="46">
        <v>0</v>
      </c>
      <c r="C17" s="46">
        <v>2</v>
      </c>
      <c r="D17" s="46">
        <v>2</v>
      </c>
      <c r="E17" s="46" t="s">
        <v>229</v>
      </c>
      <c r="F17" s="46">
        <v>1</v>
      </c>
      <c r="G17" s="46">
        <v>0</v>
      </c>
      <c r="H17" s="46">
        <v>0</v>
      </c>
      <c r="I17" s="46">
        <v>0</v>
      </c>
      <c r="J17" s="46">
        <v>1</v>
      </c>
      <c r="K17" s="46">
        <v>1</v>
      </c>
    </row>
    <row r="18" spans="1:11" ht="25.5" customHeight="1">
      <c r="A18" s="43" t="s">
        <v>231</v>
      </c>
      <c r="B18" s="46">
        <v>0</v>
      </c>
      <c r="C18" s="46">
        <v>3</v>
      </c>
      <c r="D18" s="46">
        <v>2</v>
      </c>
      <c r="E18" s="46" t="s">
        <v>229</v>
      </c>
      <c r="F18" s="46">
        <v>3</v>
      </c>
      <c r="G18" s="46">
        <v>0</v>
      </c>
      <c r="H18" s="46">
        <v>1</v>
      </c>
      <c r="I18" s="46">
        <v>1</v>
      </c>
      <c r="J18" s="46">
        <v>0</v>
      </c>
      <c r="K18" s="46">
        <v>1</v>
      </c>
    </row>
    <row r="19" spans="1:11" ht="25.5" customHeight="1">
      <c r="A19" s="43" t="s">
        <v>232</v>
      </c>
      <c r="B19" s="47"/>
      <c r="C19" s="47"/>
      <c r="D19" s="47"/>
      <c r="E19" s="47"/>
      <c r="F19" s="47"/>
      <c r="G19" s="47"/>
      <c r="H19" s="47"/>
      <c r="I19" s="46">
        <v>0</v>
      </c>
      <c r="J19" s="46">
        <v>0</v>
      </c>
      <c r="K19" s="46">
        <v>0</v>
      </c>
    </row>
    <row r="20" spans="1:11" ht="25.5" customHeight="1">
      <c r="A20" s="43" t="s">
        <v>233</v>
      </c>
      <c r="B20" s="46">
        <v>120</v>
      </c>
      <c r="C20" s="46">
        <v>136</v>
      </c>
      <c r="D20" s="46">
        <v>119</v>
      </c>
      <c r="E20" s="46">
        <v>126</v>
      </c>
      <c r="F20" s="46">
        <v>110</v>
      </c>
      <c r="G20" s="46">
        <v>108</v>
      </c>
      <c r="H20" s="46">
        <v>137</v>
      </c>
      <c r="I20" s="46">
        <v>119</v>
      </c>
      <c r="J20" s="46">
        <v>112</v>
      </c>
      <c r="K20" s="46">
        <v>59</v>
      </c>
    </row>
    <row r="21" spans="1:11" ht="25.5" customHeight="1">
      <c r="A21" s="43" t="s">
        <v>234</v>
      </c>
      <c r="B21" s="46">
        <v>7</v>
      </c>
      <c r="C21" s="46">
        <v>10</v>
      </c>
      <c r="D21" s="46">
        <v>11</v>
      </c>
      <c r="E21" s="46">
        <v>16</v>
      </c>
      <c r="F21" s="46">
        <v>4</v>
      </c>
      <c r="G21" s="46">
        <v>5</v>
      </c>
      <c r="H21" s="46">
        <v>8</v>
      </c>
      <c r="I21" s="46">
        <v>7</v>
      </c>
      <c r="J21" s="46">
        <v>7</v>
      </c>
      <c r="K21" s="46">
        <v>7</v>
      </c>
    </row>
    <row r="22" spans="1:11" ht="25.5" customHeight="1">
      <c r="A22" s="43" t="s">
        <v>235</v>
      </c>
      <c r="B22" s="47"/>
      <c r="C22" s="47"/>
      <c r="D22" s="47"/>
      <c r="E22" s="47"/>
      <c r="F22" s="47"/>
      <c r="G22" s="47"/>
      <c r="H22" s="47"/>
      <c r="I22" s="46">
        <v>0</v>
      </c>
      <c r="J22" s="46">
        <v>1</v>
      </c>
      <c r="K22" s="46">
        <v>3</v>
      </c>
    </row>
    <row r="23" spans="1:11" ht="25.5" customHeight="1">
      <c r="A23" s="43" t="s">
        <v>236</v>
      </c>
      <c r="B23" s="46">
        <v>5</v>
      </c>
      <c r="C23" s="46">
        <v>4</v>
      </c>
      <c r="D23" s="46">
        <v>2</v>
      </c>
      <c r="E23" s="46">
        <v>1</v>
      </c>
      <c r="F23" s="46">
        <v>2</v>
      </c>
      <c r="G23" s="46">
        <v>3</v>
      </c>
      <c r="H23" s="46">
        <v>11</v>
      </c>
      <c r="I23" s="46">
        <v>9</v>
      </c>
      <c r="J23" s="46">
        <v>4</v>
      </c>
      <c r="K23" s="46">
        <v>1</v>
      </c>
    </row>
    <row r="24" spans="1:11" ht="25.5" customHeight="1">
      <c r="A24" s="43" t="s">
        <v>237</v>
      </c>
      <c r="B24" s="46">
        <v>0</v>
      </c>
      <c r="C24" s="46" t="s">
        <v>229</v>
      </c>
      <c r="D24" s="46" t="s">
        <v>229</v>
      </c>
      <c r="E24" s="46">
        <v>2</v>
      </c>
      <c r="F24" s="46">
        <v>0</v>
      </c>
      <c r="G24" s="46">
        <v>1</v>
      </c>
      <c r="H24" s="46">
        <v>1</v>
      </c>
      <c r="I24" s="46">
        <v>0</v>
      </c>
      <c r="J24" s="46">
        <v>3</v>
      </c>
      <c r="K24" s="46">
        <v>0</v>
      </c>
    </row>
    <row r="25" spans="1:11" ht="25.5" customHeight="1">
      <c r="A25" s="43" t="s">
        <v>238</v>
      </c>
      <c r="B25" s="47"/>
      <c r="C25" s="47"/>
      <c r="D25" s="47"/>
      <c r="E25" s="47"/>
      <c r="F25" s="47"/>
      <c r="G25" s="47"/>
      <c r="H25" s="47"/>
      <c r="I25" s="46">
        <v>9</v>
      </c>
      <c r="J25" s="46">
        <v>1</v>
      </c>
      <c r="K25" s="46">
        <v>3</v>
      </c>
    </row>
    <row r="26" spans="1:11" ht="25.5" customHeight="1">
      <c r="A26" s="43" t="s">
        <v>239</v>
      </c>
      <c r="B26" s="47"/>
      <c r="C26" s="47"/>
      <c r="D26" s="47"/>
      <c r="E26" s="47"/>
      <c r="F26" s="47"/>
      <c r="G26" s="47"/>
      <c r="H26" s="47"/>
      <c r="I26" s="46">
        <v>0</v>
      </c>
      <c r="J26" s="46">
        <v>0</v>
      </c>
      <c r="K26" s="46">
        <v>0</v>
      </c>
    </row>
    <row r="27" spans="1:11" ht="25.5" customHeight="1">
      <c r="A27" s="43" t="s">
        <v>240</v>
      </c>
      <c r="B27" s="46">
        <v>5</v>
      </c>
      <c r="C27" s="46">
        <v>8</v>
      </c>
      <c r="D27" s="46">
        <v>8</v>
      </c>
      <c r="E27" s="46">
        <v>5</v>
      </c>
      <c r="F27" s="46">
        <v>9</v>
      </c>
      <c r="G27" s="46">
        <v>3</v>
      </c>
      <c r="H27" s="46">
        <v>11</v>
      </c>
      <c r="I27" s="46">
        <v>9</v>
      </c>
      <c r="J27" s="46">
        <v>5</v>
      </c>
      <c r="K27" s="46">
        <v>4</v>
      </c>
    </row>
    <row r="28" spans="1:11" ht="25.5" customHeight="1">
      <c r="A28" s="43" t="s">
        <v>241</v>
      </c>
      <c r="B28" s="46">
        <v>3</v>
      </c>
      <c r="C28" s="46">
        <v>4</v>
      </c>
      <c r="D28" s="46">
        <v>1</v>
      </c>
      <c r="E28" s="46">
        <v>1</v>
      </c>
      <c r="F28" s="46">
        <v>1</v>
      </c>
      <c r="G28" s="46">
        <v>1</v>
      </c>
      <c r="H28" s="46">
        <v>5</v>
      </c>
      <c r="I28" s="46">
        <v>2</v>
      </c>
      <c r="J28" s="46">
        <v>2</v>
      </c>
      <c r="K28" s="46">
        <v>0</v>
      </c>
    </row>
    <row r="29" spans="1:11" ht="25.5" customHeight="1">
      <c r="A29" s="43" t="s">
        <v>242</v>
      </c>
      <c r="B29" s="46">
        <v>243</v>
      </c>
      <c r="C29" s="46">
        <v>258</v>
      </c>
      <c r="D29" s="46">
        <v>227</v>
      </c>
      <c r="E29" s="46">
        <v>224</v>
      </c>
      <c r="F29" s="46">
        <v>213</v>
      </c>
      <c r="G29" s="46">
        <v>203</v>
      </c>
      <c r="H29" s="46">
        <v>253</v>
      </c>
      <c r="I29" s="46">
        <v>177</v>
      </c>
      <c r="J29" s="46">
        <v>199</v>
      </c>
      <c r="K29" s="46">
        <v>193</v>
      </c>
    </row>
    <row r="30" spans="1:11" ht="25.5" customHeight="1">
      <c r="A30" s="43" t="s">
        <v>243</v>
      </c>
      <c r="B30" s="47"/>
      <c r="C30" s="47"/>
      <c r="D30" s="47"/>
      <c r="E30" s="47"/>
      <c r="F30" s="47"/>
      <c r="G30" s="47"/>
      <c r="H30" s="47"/>
      <c r="I30" s="46">
        <v>0</v>
      </c>
      <c r="J30" s="46">
        <v>0</v>
      </c>
      <c r="K30" s="46">
        <v>0</v>
      </c>
    </row>
    <row r="31" spans="1:11" ht="25.5" customHeight="1">
      <c r="A31" s="43" t="s">
        <v>244</v>
      </c>
      <c r="B31" s="46">
        <v>26</v>
      </c>
      <c r="C31" s="46">
        <v>26</v>
      </c>
      <c r="D31" s="46">
        <v>33</v>
      </c>
      <c r="E31" s="46">
        <v>22</v>
      </c>
      <c r="F31" s="46">
        <v>13</v>
      </c>
      <c r="G31" s="46">
        <v>19</v>
      </c>
      <c r="H31" s="46">
        <v>36</v>
      </c>
      <c r="I31" s="46">
        <v>30</v>
      </c>
      <c r="J31" s="46">
        <v>20</v>
      </c>
      <c r="K31" s="46">
        <v>15</v>
      </c>
    </row>
    <row r="32" spans="1:11" ht="25.5" customHeight="1">
      <c r="A32" s="43" t="s">
        <v>245</v>
      </c>
      <c r="B32" s="47"/>
      <c r="C32" s="47"/>
      <c r="D32" s="47"/>
      <c r="E32" s="47"/>
      <c r="F32" s="47"/>
      <c r="G32" s="47"/>
      <c r="H32" s="47"/>
      <c r="I32" s="46">
        <v>1</v>
      </c>
      <c r="J32" s="46">
        <v>0</v>
      </c>
      <c r="K32" s="46">
        <v>1</v>
      </c>
    </row>
    <row r="33" spans="1:11" ht="25.5" customHeight="1">
      <c r="A33" s="43" t="s">
        <v>82</v>
      </c>
      <c r="B33" s="46">
        <v>1</v>
      </c>
      <c r="C33" s="46">
        <v>5</v>
      </c>
      <c r="D33" s="46">
        <v>3</v>
      </c>
      <c r="E33" s="46">
        <v>1</v>
      </c>
      <c r="F33" s="46">
        <v>1</v>
      </c>
      <c r="G33" s="46">
        <v>2</v>
      </c>
      <c r="H33" s="46">
        <v>0</v>
      </c>
      <c r="I33" s="46">
        <v>3</v>
      </c>
      <c r="J33" s="46">
        <v>0</v>
      </c>
      <c r="K33" s="46">
        <v>1</v>
      </c>
    </row>
    <row r="34" spans="1:11" ht="25.5" customHeight="1">
      <c r="A34" s="43" t="s">
        <v>246</v>
      </c>
      <c r="B34" s="47"/>
      <c r="C34" s="47"/>
      <c r="D34" s="47"/>
      <c r="E34" s="47"/>
      <c r="F34" s="47"/>
      <c r="G34" s="47"/>
      <c r="H34" s="47"/>
      <c r="I34" s="46">
        <v>15</v>
      </c>
      <c r="J34" s="46">
        <v>6</v>
      </c>
      <c r="K34" s="46">
        <v>8</v>
      </c>
    </row>
    <row r="35" spans="1:11">
      <c r="B35" s="48"/>
      <c r="E35" s="49"/>
      <c r="F35" s="49"/>
      <c r="G35" s="49"/>
      <c r="H35" s="49"/>
      <c r="I35" s="49"/>
      <c r="J35" s="49"/>
      <c r="K35" s="49" t="s">
        <v>247</v>
      </c>
    </row>
  </sheetData>
  <phoneticPr fontId="3"/>
  <pageMargins left="0.7" right="0.7" top="0.75" bottom="0.75" header="0.3" footer="0.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topLeftCell="A10" zoomScale="90" zoomScaleNormal="90" workbookViewId="0">
      <selection activeCell="C3" sqref="C3:E4"/>
    </sheetView>
  </sheetViews>
  <sheetFormatPr defaultRowHeight="17.25"/>
  <cols>
    <col min="1" max="12" width="11.625" style="22" customWidth="1"/>
    <col min="13" max="13" width="9.375" style="22" customWidth="1"/>
    <col min="14" max="16384" width="9" style="22"/>
  </cols>
  <sheetData>
    <row r="1" spans="1:12">
      <c r="A1" s="22" t="s">
        <v>248</v>
      </c>
    </row>
    <row r="2" spans="1:12">
      <c r="L2" s="50" t="s">
        <v>108</v>
      </c>
    </row>
    <row r="3" spans="1:12" ht="60" customHeight="1">
      <c r="A3" s="241" t="s">
        <v>249</v>
      </c>
      <c r="B3" s="255" t="s">
        <v>250</v>
      </c>
      <c r="C3" s="271"/>
      <c r="D3" s="271"/>
      <c r="E3" s="271"/>
      <c r="F3" s="271"/>
      <c r="G3" s="272"/>
      <c r="H3" s="255" t="s">
        <v>251</v>
      </c>
      <c r="I3" s="271"/>
      <c r="J3" s="271"/>
      <c r="K3" s="271"/>
      <c r="L3" s="272"/>
    </row>
    <row r="4" spans="1:12" ht="23.25" customHeight="1">
      <c r="A4" s="270"/>
      <c r="B4" s="241" t="s">
        <v>127</v>
      </c>
      <c r="C4" s="256" t="s">
        <v>252</v>
      </c>
      <c r="D4" s="256"/>
      <c r="E4" s="256"/>
      <c r="F4" s="256"/>
      <c r="G4" s="257"/>
      <c r="H4" s="243" t="s">
        <v>253</v>
      </c>
      <c r="I4" s="256" t="s">
        <v>252</v>
      </c>
      <c r="J4" s="256"/>
      <c r="K4" s="256"/>
      <c r="L4" s="273" t="s">
        <v>254</v>
      </c>
    </row>
    <row r="5" spans="1:12" ht="43.5" customHeight="1">
      <c r="A5" s="242"/>
      <c r="B5" s="242"/>
      <c r="C5" s="51" t="s">
        <v>255</v>
      </c>
      <c r="D5" s="3" t="s">
        <v>256</v>
      </c>
      <c r="E5" s="3" t="s">
        <v>257</v>
      </c>
      <c r="F5" s="3" t="s">
        <v>258</v>
      </c>
      <c r="G5" s="9" t="s">
        <v>259</v>
      </c>
      <c r="H5" s="242"/>
      <c r="I5" s="52" t="s">
        <v>260</v>
      </c>
      <c r="J5" s="3" t="s">
        <v>261</v>
      </c>
      <c r="K5" s="53" t="s">
        <v>262</v>
      </c>
      <c r="L5" s="274"/>
    </row>
    <row r="6" spans="1:12" ht="30" customHeight="1">
      <c r="A6" s="54" t="s">
        <v>83</v>
      </c>
      <c r="B6" s="13">
        <f t="shared" ref="B6:B15" si="0">SUM(C6:G6)</f>
        <v>14835</v>
      </c>
      <c r="C6" s="11">
        <v>6600</v>
      </c>
      <c r="D6" s="11">
        <v>1963</v>
      </c>
      <c r="E6" s="11">
        <v>6045</v>
      </c>
      <c r="F6" s="11">
        <v>19</v>
      </c>
      <c r="G6" s="11">
        <v>208</v>
      </c>
      <c r="H6" s="13">
        <f t="shared" ref="H6:H15" si="1">SUM(I6:K6)</f>
        <v>2444</v>
      </c>
      <c r="I6" s="11">
        <v>1826</v>
      </c>
      <c r="J6" s="11">
        <v>366</v>
      </c>
      <c r="K6" s="55">
        <v>252</v>
      </c>
      <c r="L6" s="56">
        <v>19815</v>
      </c>
    </row>
    <row r="7" spans="1:12" ht="30" customHeight="1">
      <c r="A7" s="54" t="s">
        <v>84</v>
      </c>
      <c r="B7" s="13">
        <f t="shared" si="0"/>
        <v>15680</v>
      </c>
      <c r="C7" s="57">
        <v>6827</v>
      </c>
      <c r="D7" s="57">
        <v>2115</v>
      </c>
      <c r="E7" s="57">
        <v>6512</v>
      </c>
      <c r="F7" s="57">
        <v>53</v>
      </c>
      <c r="G7" s="57">
        <v>173</v>
      </c>
      <c r="H7" s="13">
        <f t="shared" si="1"/>
        <v>2516</v>
      </c>
      <c r="I7" s="57">
        <v>1818</v>
      </c>
      <c r="J7" s="57">
        <v>432</v>
      </c>
      <c r="K7" s="58">
        <v>266</v>
      </c>
      <c r="L7" s="59">
        <v>18027</v>
      </c>
    </row>
    <row r="8" spans="1:12" ht="30" customHeight="1">
      <c r="A8" s="54" t="s">
        <v>85</v>
      </c>
      <c r="B8" s="13">
        <f t="shared" si="0"/>
        <v>15168</v>
      </c>
      <c r="C8" s="57">
        <v>6631</v>
      </c>
      <c r="D8" s="57">
        <v>2125</v>
      </c>
      <c r="E8" s="57">
        <v>6182</v>
      </c>
      <c r="F8" s="57">
        <v>37</v>
      </c>
      <c r="G8" s="57">
        <v>193</v>
      </c>
      <c r="H8" s="13">
        <f t="shared" si="1"/>
        <v>2481</v>
      </c>
      <c r="I8" s="57">
        <v>1807</v>
      </c>
      <c r="J8" s="57">
        <v>410</v>
      </c>
      <c r="K8" s="58">
        <v>264</v>
      </c>
      <c r="L8" s="59">
        <v>17972</v>
      </c>
    </row>
    <row r="9" spans="1:12" ht="30" customHeight="1">
      <c r="A9" s="54" t="s">
        <v>86</v>
      </c>
      <c r="B9" s="13">
        <f t="shared" si="0"/>
        <v>15601</v>
      </c>
      <c r="C9" s="57">
        <v>7040</v>
      </c>
      <c r="D9" s="57">
        <v>1870</v>
      </c>
      <c r="E9" s="57">
        <v>6475</v>
      </c>
      <c r="F9" s="57">
        <v>37</v>
      </c>
      <c r="G9" s="57">
        <v>179</v>
      </c>
      <c r="H9" s="13">
        <f t="shared" si="1"/>
        <v>2388</v>
      </c>
      <c r="I9" s="57">
        <v>1745</v>
      </c>
      <c r="J9" s="57">
        <v>396</v>
      </c>
      <c r="K9" s="58">
        <v>247</v>
      </c>
      <c r="L9" s="59">
        <v>17561</v>
      </c>
    </row>
    <row r="10" spans="1:12" ht="30" customHeight="1">
      <c r="A10" s="54" t="s">
        <v>87</v>
      </c>
      <c r="B10" s="13">
        <f t="shared" si="0"/>
        <v>14397</v>
      </c>
      <c r="C10" s="11">
        <v>6703</v>
      </c>
      <c r="D10" s="11">
        <v>1714</v>
      </c>
      <c r="E10" s="11">
        <v>5761</v>
      </c>
      <c r="F10" s="11">
        <v>27</v>
      </c>
      <c r="G10" s="11">
        <v>192</v>
      </c>
      <c r="H10" s="13">
        <f t="shared" si="1"/>
        <v>2288</v>
      </c>
      <c r="I10" s="11">
        <v>1703</v>
      </c>
      <c r="J10" s="11">
        <v>369</v>
      </c>
      <c r="K10" s="55">
        <v>216</v>
      </c>
      <c r="L10" s="56">
        <v>16472</v>
      </c>
    </row>
    <row r="11" spans="1:12" ht="30" customHeight="1">
      <c r="A11" s="54" t="s">
        <v>88</v>
      </c>
      <c r="B11" s="13">
        <f t="shared" si="0"/>
        <v>14179</v>
      </c>
      <c r="C11" s="11">
        <v>6505</v>
      </c>
      <c r="D11" s="11">
        <v>1774</v>
      </c>
      <c r="E11" s="11">
        <v>5689</v>
      </c>
      <c r="F11" s="11">
        <v>29</v>
      </c>
      <c r="G11" s="11">
        <v>182</v>
      </c>
      <c r="H11" s="13">
        <f t="shared" si="1"/>
        <v>2251</v>
      </c>
      <c r="I11" s="11">
        <v>1712</v>
      </c>
      <c r="J11" s="11">
        <v>334</v>
      </c>
      <c r="K11" s="55">
        <v>205</v>
      </c>
      <c r="L11" s="56">
        <v>15774</v>
      </c>
    </row>
    <row r="12" spans="1:12" ht="30" customHeight="1">
      <c r="A12" s="54" t="s">
        <v>89</v>
      </c>
      <c r="B12" s="13">
        <f t="shared" si="0"/>
        <v>14159</v>
      </c>
      <c r="C12" s="11">
        <v>6382</v>
      </c>
      <c r="D12" s="11">
        <v>1709</v>
      </c>
      <c r="E12" s="11">
        <v>5860</v>
      </c>
      <c r="F12" s="11">
        <v>40</v>
      </c>
      <c r="G12" s="11">
        <v>168</v>
      </c>
      <c r="H12" s="13">
        <f t="shared" si="1"/>
        <v>2284</v>
      </c>
      <c r="I12" s="11">
        <v>1736</v>
      </c>
      <c r="J12" s="11">
        <v>335</v>
      </c>
      <c r="K12" s="55">
        <v>213</v>
      </c>
      <c r="L12" s="56">
        <v>15362</v>
      </c>
    </row>
    <row r="13" spans="1:12" ht="30" customHeight="1">
      <c r="A13" s="54" t="s">
        <v>90</v>
      </c>
      <c r="B13" s="13">
        <f t="shared" si="0"/>
        <v>13622</v>
      </c>
      <c r="C13" s="11">
        <v>5824</v>
      </c>
      <c r="D13" s="11">
        <v>1493</v>
      </c>
      <c r="E13" s="11">
        <v>6120</v>
      </c>
      <c r="F13" s="11">
        <v>36</v>
      </c>
      <c r="G13" s="11">
        <v>149</v>
      </c>
      <c r="H13" s="13">
        <f t="shared" si="1"/>
        <v>2254</v>
      </c>
      <c r="I13" s="11">
        <v>1677</v>
      </c>
      <c r="J13" s="11">
        <v>359</v>
      </c>
      <c r="K13" s="55">
        <v>218</v>
      </c>
      <c r="L13" s="56">
        <v>15705</v>
      </c>
    </row>
    <row r="14" spans="1:12" ht="30" customHeight="1">
      <c r="A14" s="54" t="s">
        <v>91</v>
      </c>
      <c r="B14" s="13">
        <f t="shared" si="0"/>
        <v>12761</v>
      </c>
      <c r="C14" s="11">
        <v>5635</v>
      </c>
      <c r="D14" s="11">
        <v>1037</v>
      </c>
      <c r="E14" s="11">
        <v>5872</v>
      </c>
      <c r="F14" s="11">
        <v>49</v>
      </c>
      <c r="G14" s="11">
        <v>168</v>
      </c>
      <c r="H14" s="13">
        <f t="shared" si="1"/>
        <v>2083</v>
      </c>
      <c r="I14" s="11">
        <v>1597</v>
      </c>
      <c r="J14" s="11">
        <v>296</v>
      </c>
      <c r="K14" s="55">
        <v>190</v>
      </c>
      <c r="L14" s="56">
        <v>13747</v>
      </c>
    </row>
    <row r="15" spans="1:12" ht="30" customHeight="1">
      <c r="A15" s="54" t="s">
        <v>92</v>
      </c>
      <c r="B15" s="13">
        <f t="shared" si="0"/>
        <v>14625</v>
      </c>
      <c r="C15" s="11">
        <v>6319</v>
      </c>
      <c r="D15" s="11">
        <v>1317</v>
      </c>
      <c r="E15" s="11">
        <v>6799</v>
      </c>
      <c r="F15" s="11">
        <v>53</v>
      </c>
      <c r="G15" s="11">
        <v>137</v>
      </c>
      <c r="H15" s="13">
        <f t="shared" si="1"/>
        <v>2043</v>
      </c>
      <c r="I15" s="11">
        <v>1581</v>
      </c>
      <c r="J15" s="11">
        <v>263</v>
      </c>
      <c r="K15" s="55">
        <v>199</v>
      </c>
      <c r="L15" s="56">
        <v>13543</v>
      </c>
    </row>
    <row r="16" spans="1:12" ht="33.75" customHeight="1">
      <c r="A16" s="60" t="s">
        <v>263</v>
      </c>
      <c r="L16" s="49" t="s">
        <v>264</v>
      </c>
    </row>
  </sheetData>
  <mergeCells count="8">
    <mergeCell ref="A3:A5"/>
    <mergeCell ref="B3:G3"/>
    <mergeCell ref="H3:L3"/>
    <mergeCell ref="B4:B5"/>
    <mergeCell ref="C4:G4"/>
    <mergeCell ref="H4:H5"/>
    <mergeCell ref="I4:K4"/>
    <mergeCell ref="L4:L5"/>
  </mergeCells>
  <phoneticPr fontId="3"/>
  <pageMargins left="0.37" right="0.46" top="0.98425196850393704" bottom="0.98425196850393704" header="0.48"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80" zoomScaleNormal="80" workbookViewId="0">
      <selection activeCell="C3" sqref="C3:E4"/>
    </sheetView>
  </sheetViews>
  <sheetFormatPr defaultRowHeight="13.5"/>
  <cols>
    <col min="1" max="1" width="7.5" style="61" customWidth="1"/>
    <col min="2" max="4" width="8.75" style="61" customWidth="1"/>
    <col min="5" max="5" width="2.5" style="61" customWidth="1"/>
    <col min="6" max="6" width="7.5" style="61" customWidth="1"/>
    <col min="7" max="9" width="8.75" style="61" customWidth="1"/>
    <col min="10" max="10" width="2.5" style="61" customWidth="1"/>
    <col min="11" max="11" width="8.5" style="61" customWidth="1"/>
    <col min="12" max="14" width="8.75" style="61" customWidth="1"/>
    <col min="15" max="16384" width="9" style="61"/>
  </cols>
  <sheetData>
    <row r="1" spans="1:14" s="1" customFormat="1" ht="17.25">
      <c r="A1" s="1" t="s">
        <v>265</v>
      </c>
    </row>
    <row r="2" spans="1:14" s="1" customFormat="1" ht="17.25">
      <c r="M2" s="42"/>
      <c r="N2" s="42" t="s">
        <v>266</v>
      </c>
    </row>
    <row r="3" spans="1:14">
      <c r="A3" s="54" t="s">
        <v>267</v>
      </c>
      <c r="B3" s="54" t="s">
        <v>8</v>
      </c>
      <c r="C3" s="54" t="s">
        <v>9</v>
      </c>
      <c r="D3" s="54" t="s">
        <v>10</v>
      </c>
      <c r="F3" s="54" t="s">
        <v>267</v>
      </c>
      <c r="G3" s="54" t="s">
        <v>8</v>
      </c>
      <c r="H3" s="54" t="s">
        <v>9</v>
      </c>
      <c r="I3" s="54" t="s">
        <v>10</v>
      </c>
      <c r="K3" s="54" t="s">
        <v>267</v>
      </c>
      <c r="L3" s="54" t="s">
        <v>8</v>
      </c>
      <c r="M3" s="54" t="s">
        <v>9</v>
      </c>
      <c r="N3" s="54" t="s">
        <v>10</v>
      </c>
    </row>
    <row r="4" spans="1:14">
      <c r="A4" s="54" t="s">
        <v>8</v>
      </c>
      <c r="B4" s="62">
        <f>B5+B11+B17+B23+B29+B35+B41+G5+G11+G17+G23+G29+G35+G41+L5+L11+L17+L23+L29+L35+L41+L42</f>
        <v>48729</v>
      </c>
      <c r="C4" s="62">
        <f>C5+C11+C17+C23+C29+C35+C41+H5+H11+H17+H23+H29+H35+H41+M5+M11+M17+M23+M29+M35+M41+M42</f>
        <v>23809</v>
      </c>
      <c r="D4" s="62">
        <f>D5+D11+D17+D23+D29+D35+D41+I5+I11+I17+I23+I29+I35+I41+N5+N11+N17+N23+N29+N35+N41+N42</f>
        <v>24920</v>
      </c>
      <c r="F4" s="54"/>
      <c r="G4" s="54"/>
      <c r="H4" s="54"/>
      <c r="I4" s="54"/>
      <c r="K4" s="54"/>
      <c r="L4" s="54"/>
      <c r="M4" s="54"/>
      <c r="N4" s="54"/>
    </row>
    <row r="5" spans="1:14">
      <c r="A5" s="63" t="s">
        <v>268</v>
      </c>
      <c r="B5" s="62">
        <f>SUM(C5:D5)</f>
        <v>1806</v>
      </c>
      <c r="C5" s="62">
        <f>SUM(C6:C10)</f>
        <v>918</v>
      </c>
      <c r="D5" s="62">
        <f>SUM(D6:D10)</f>
        <v>888</v>
      </c>
      <c r="F5" s="63" t="s">
        <v>269</v>
      </c>
      <c r="G5" s="62">
        <f>SUM(H5:I5)</f>
        <v>2557</v>
      </c>
      <c r="H5" s="62">
        <f>SUM(H6:H10)</f>
        <v>1347</v>
      </c>
      <c r="I5" s="62">
        <f>SUM(I6:I10)</f>
        <v>1210</v>
      </c>
      <c r="K5" s="63" t="s">
        <v>270</v>
      </c>
      <c r="L5" s="62">
        <f t="shared" ref="L5:L42" si="0">SUM(M5:N5)</f>
        <v>3601</v>
      </c>
      <c r="M5" s="62">
        <f>SUM(M6:M10)</f>
        <v>1687</v>
      </c>
      <c r="N5" s="62">
        <f>SUM(N6:N10)</f>
        <v>1914</v>
      </c>
    </row>
    <row r="6" spans="1:14">
      <c r="A6" s="63">
        <v>0</v>
      </c>
      <c r="B6" s="64">
        <f t="shared" ref="B6:B46" si="1">SUM(C6:D6)</f>
        <v>345</v>
      </c>
      <c r="C6" s="65">
        <v>177</v>
      </c>
      <c r="D6" s="65">
        <v>168</v>
      </c>
      <c r="F6" s="63">
        <v>35</v>
      </c>
      <c r="G6" s="64">
        <f t="shared" ref="G6:G46" si="2">SUM(H6:I6)</f>
        <v>460</v>
      </c>
      <c r="H6" s="65">
        <v>253</v>
      </c>
      <c r="I6" s="65">
        <v>207</v>
      </c>
      <c r="K6" s="63">
        <v>70</v>
      </c>
      <c r="L6" s="64">
        <f t="shared" si="0"/>
        <v>701</v>
      </c>
      <c r="M6" s="65">
        <v>318</v>
      </c>
      <c r="N6" s="65">
        <v>383</v>
      </c>
    </row>
    <row r="7" spans="1:14">
      <c r="A7" s="63">
        <v>1</v>
      </c>
      <c r="B7" s="64">
        <f t="shared" si="1"/>
        <v>362</v>
      </c>
      <c r="C7" s="65">
        <v>189</v>
      </c>
      <c r="D7" s="65">
        <v>173</v>
      </c>
      <c r="F7" s="63">
        <v>36</v>
      </c>
      <c r="G7" s="64">
        <f t="shared" si="2"/>
        <v>522</v>
      </c>
      <c r="H7" s="65">
        <v>274</v>
      </c>
      <c r="I7" s="65">
        <v>248</v>
      </c>
      <c r="K7" s="63">
        <v>71</v>
      </c>
      <c r="L7" s="64">
        <f t="shared" si="0"/>
        <v>793</v>
      </c>
      <c r="M7" s="65">
        <v>379</v>
      </c>
      <c r="N7" s="65">
        <v>414</v>
      </c>
    </row>
    <row r="8" spans="1:14">
      <c r="A8" s="63">
        <v>2</v>
      </c>
      <c r="B8" s="64">
        <f t="shared" si="1"/>
        <v>348</v>
      </c>
      <c r="C8" s="65">
        <v>175</v>
      </c>
      <c r="D8" s="65">
        <v>173</v>
      </c>
      <c r="F8" s="63">
        <v>37</v>
      </c>
      <c r="G8" s="64">
        <f t="shared" si="2"/>
        <v>512</v>
      </c>
      <c r="H8" s="65">
        <v>253</v>
      </c>
      <c r="I8" s="65">
        <v>259</v>
      </c>
      <c r="K8" s="63">
        <v>72</v>
      </c>
      <c r="L8" s="64">
        <f t="shared" si="0"/>
        <v>859</v>
      </c>
      <c r="M8" s="65">
        <v>405</v>
      </c>
      <c r="N8" s="65">
        <v>454</v>
      </c>
    </row>
    <row r="9" spans="1:14">
      <c r="A9" s="63">
        <v>3</v>
      </c>
      <c r="B9" s="64">
        <f t="shared" si="1"/>
        <v>385</v>
      </c>
      <c r="C9" s="65">
        <v>190</v>
      </c>
      <c r="D9" s="65">
        <v>195</v>
      </c>
      <c r="F9" s="63">
        <v>38</v>
      </c>
      <c r="G9" s="64">
        <f t="shared" si="2"/>
        <v>536</v>
      </c>
      <c r="H9" s="65">
        <v>293</v>
      </c>
      <c r="I9" s="65">
        <v>243</v>
      </c>
      <c r="K9" s="63">
        <v>73</v>
      </c>
      <c r="L9" s="64">
        <f t="shared" si="0"/>
        <v>770</v>
      </c>
      <c r="M9" s="65">
        <v>377</v>
      </c>
      <c r="N9" s="65">
        <v>393</v>
      </c>
    </row>
    <row r="10" spans="1:14">
      <c r="A10" s="63">
        <v>4</v>
      </c>
      <c r="B10" s="64">
        <f t="shared" si="1"/>
        <v>366</v>
      </c>
      <c r="C10" s="65">
        <v>187</v>
      </c>
      <c r="D10" s="65">
        <v>179</v>
      </c>
      <c r="F10" s="63">
        <v>39</v>
      </c>
      <c r="G10" s="64">
        <f t="shared" si="2"/>
        <v>527</v>
      </c>
      <c r="H10" s="65">
        <v>274</v>
      </c>
      <c r="I10" s="65">
        <v>253</v>
      </c>
      <c r="K10" s="63">
        <v>74</v>
      </c>
      <c r="L10" s="64">
        <f t="shared" si="0"/>
        <v>478</v>
      </c>
      <c r="M10" s="65">
        <v>208</v>
      </c>
      <c r="N10" s="65">
        <v>270</v>
      </c>
    </row>
    <row r="11" spans="1:14">
      <c r="A11" s="63" t="s">
        <v>271</v>
      </c>
      <c r="B11" s="62">
        <f>SUM(C11:D11)</f>
        <v>2010</v>
      </c>
      <c r="C11" s="62">
        <f>SUM(C12:C16)</f>
        <v>1027</v>
      </c>
      <c r="D11" s="62">
        <f>SUM(D12:D16)</f>
        <v>983</v>
      </c>
      <c r="F11" s="63" t="s">
        <v>272</v>
      </c>
      <c r="G11" s="62">
        <f>SUM(H11:I11)</f>
        <v>3119</v>
      </c>
      <c r="H11" s="62">
        <f>SUM(H12:H16)</f>
        <v>1598</v>
      </c>
      <c r="I11" s="62">
        <f>SUM(I12:I16)</f>
        <v>1521</v>
      </c>
      <c r="K11" s="63" t="s">
        <v>273</v>
      </c>
      <c r="L11" s="62">
        <f t="shared" si="0"/>
        <v>3179</v>
      </c>
      <c r="M11" s="62">
        <f>SUM(M12:M16)</f>
        <v>1418</v>
      </c>
      <c r="N11" s="62">
        <f>SUM(N12:N16)</f>
        <v>1761</v>
      </c>
    </row>
    <row r="12" spans="1:14">
      <c r="A12" s="63">
        <v>5</v>
      </c>
      <c r="B12" s="64">
        <f t="shared" si="1"/>
        <v>405</v>
      </c>
      <c r="C12" s="65">
        <v>213</v>
      </c>
      <c r="D12" s="65">
        <v>192</v>
      </c>
      <c r="F12" s="63">
        <v>40</v>
      </c>
      <c r="G12" s="64">
        <f t="shared" si="2"/>
        <v>543</v>
      </c>
      <c r="H12" s="65">
        <v>273</v>
      </c>
      <c r="I12" s="65">
        <v>270</v>
      </c>
      <c r="K12" s="63">
        <v>75</v>
      </c>
      <c r="L12" s="64">
        <f t="shared" si="0"/>
        <v>538</v>
      </c>
      <c r="M12" s="65">
        <v>242</v>
      </c>
      <c r="N12" s="65">
        <v>296</v>
      </c>
    </row>
    <row r="13" spans="1:14">
      <c r="A13" s="63">
        <v>6</v>
      </c>
      <c r="B13" s="64">
        <f t="shared" si="1"/>
        <v>366</v>
      </c>
      <c r="C13" s="65">
        <v>190</v>
      </c>
      <c r="D13" s="65">
        <v>176</v>
      </c>
      <c r="F13" s="63">
        <v>41</v>
      </c>
      <c r="G13" s="64">
        <f t="shared" si="2"/>
        <v>546</v>
      </c>
      <c r="H13" s="65">
        <v>268</v>
      </c>
      <c r="I13" s="65">
        <v>278</v>
      </c>
      <c r="K13" s="63">
        <v>76</v>
      </c>
      <c r="L13" s="64">
        <f t="shared" si="0"/>
        <v>702</v>
      </c>
      <c r="M13" s="65">
        <v>310</v>
      </c>
      <c r="N13" s="65">
        <v>392</v>
      </c>
    </row>
    <row r="14" spans="1:14">
      <c r="A14" s="63">
        <v>7</v>
      </c>
      <c r="B14" s="64">
        <f t="shared" si="1"/>
        <v>393</v>
      </c>
      <c r="C14" s="65">
        <v>208</v>
      </c>
      <c r="D14" s="65">
        <v>185</v>
      </c>
      <c r="F14" s="63">
        <v>42</v>
      </c>
      <c r="G14" s="64">
        <f t="shared" si="2"/>
        <v>644</v>
      </c>
      <c r="H14" s="65">
        <v>352</v>
      </c>
      <c r="I14" s="65">
        <v>292</v>
      </c>
      <c r="K14" s="63">
        <v>77</v>
      </c>
      <c r="L14" s="64">
        <f t="shared" si="0"/>
        <v>640</v>
      </c>
      <c r="M14" s="65">
        <v>261</v>
      </c>
      <c r="N14" s="65">
        <v>379</v>
      </c>
    </row>
    <row r="15" spans="1:14">
      <c r="A15" s="63">
        <v>8</v>
      </c>
      <c r="B15" s="64">
        <f t="shared" si="1"/>
        <v>415</v>
      </c>
      <c r="C15" s="65">
        <v>198</v>
      </c>
      <c r="D15" s="65">
        <v>217</v>
      </c>
      <c r="F15" s="63">
        <v>43</v>
      </c>
      <c r="G15" s="64">
        <f t="shared" si="2"/>
        <v>688</v>
      </c>
      <c r="H15" s="65">
        <v>358</v>
      </c>
      <c r="I15" s="65">
        <v>330</v>
      </c>
      <c r="K15" s="63">
        <v>78</v>
      </c>
      <c r="L15" s="64">
        <f t="shared" si="0"/>
        <v>698</v>
      </c>
      <c r="M15" s="65">
        <v>323</v>
      </c>
      <c r="N15" s="65">
        <v>375</v>
      </c>
    </row>
    <row r="16" spans="1:14">
      <c r="A16" s="63">
        <v>9</v>
      </c>
      <c r="B16" s="64">
        <f t="shared" si="1"/>
        <v>431</v>
      </c>
      <c r="C16" s="65">
        <v>218</v>
      </c>
      <c r="D16" s="65">
        <v>213</v>
      </c>
      <c r="F16" s="63">
        <v>44</v>
      </c>
      <c r="G16" s="64">
        <f t="shared" si="2"/>
        <v>698</v>
      </c>
      <c r="H16" s="65">
        <v>347</v>
      </c>
      <c r="I16" s="65">
        <v>351</v>
      </c>
      <c r="K16" s="63">
        <v>79</v>
      </c>
      <c r="L16" s="64">
        <f t="shared" si="0"/>
        <v>601</v>
      </c>
      <c r="M16" s="65">
        <v>282</v>
      </c>
      <c r="N16" s="65">
        <v>319</v>
      </c>
    </row>
    <row r="17" spans="1:14">
      <c r="A17" s="63" t="s">
        <v>274</v>
      </c>
      <c r="B17" s="62">
        <f>SUM(C17:D17)</f>
        <v>2110</v>
      </c>
      <c r="C17" s="62">
        <f>SUM(C18:C22)</f>
        <v>1107</v>
      </c>
      <c r="D17" s="62">
        <f>SUM(D18:D22)</f>
        <v>1003</v>
      </c>
      <c r="F17" s="63" t="s">
        <v>275</v>
      </c>
      <c r="G17" s="62">
        <f>SUM(H17:I17)</f>
        <v>3913</v>
      </c>
      <c r="H17" s="62">
        <f>SUM(H18:H22)</f>
        <v>2050</v>
      </c>
      <c r="I17" s="62">
        <f>SUM(I18:I22)</f>
        <v>1863</v>
      </c>
      <c r="K17" s="63" t="s">
        <v>276</v>
      </c>
      <c r="L17" s="62">
        <f t="shared" si="0"/>
        <v>2360</v>
      </c>
      <c r="M17" s="62">
        <f>SUM(M18:M22)</f>
        <v>1020</v>
      </c>
      <c r="N17" s="62">
        <f>SUM(N18:N22)</f>
        <v>1340</v>
      </c>
    </row>
    <row r="18" spans="1:14">
      <c r="A18" s="63">
        <v>10</v>
      </c>
      <c r="B18" s="64">
        <f t="shared" si="1"/>
        <v>390</v>
      </c>
      <c r="C18" s="65">
        <v>198</v>
      </c>
      <c r="D18" s="65">
        <v>192</v>
      </c>
      <c r="F18" s="63">
        <v>45</v>
      </c>
      <c r="G18" s="64">
        <f t="shared" si="2"/>
        <v>741</v>
      </c>
      <c r="H18" s="65">
        <v>354</v>
      </c>
      <c r="I18" s="65">
        <v>387</v>
      </c>
      <c r="K18" s="63">
        <v>80</v>
      </c>
      <c r="L18" s="64">
        <f t="shared" si="0"/>
        <v>541</v>
      </c>
      <c r="M18" s="65">
        <v>227</v>
      </c>
      <c r="N18" s="65">
        <v>314</v>
      </c>
    </row>
    <row r="19" spans="1:14">
      <c r="A19" s="63">
        <v>11</v>
      </c>
      <c r="B19" s="64">
        <f t="shared" si="1"/>
        <v>402</v>
      </c>
      <c r="C19" s="65">
        <v>198</v>
      </c>
      <c r="D19" s="65">
        <v>204</v>
      </c>
      <c r="F19" s="63">
        <v>46</v>
      </c>
      <c r="G19" s="64">
        <f t="shared" si="2"/>
        <v>823</v>
      </c>
      <c r="H19" s="65">
        <v>424</v>
      </c>
      <c r="I19" s="65">
        <v>399</v>
      </c>
      <c r="K19" s="63">
        <v>81</v>
      </c>
      <c r="L19" s="64">
        <f t="shared" si="0"/>
        <v>446</v>
      </c>
      <c r="M19" s="65">
        <v>203</v>
      </c>
      <c r="N19" s="65">
        <v>243</v>
      </c>
    </row>
    <row r="20" spans="1:14">
      <c r="A20" s="63">
        <v>12</v>
      </c>
      <c r="B20" s="64">
        <f t="shared" si="1"/>
        <v>442</v>
      </c>
      <c r="C20" s="65">
        <v>229</v>
      </c>
      <c r="D20" s="65">
        <v>213</v>
      </c>
      <c r="F20" s="63">
        <v>47</v>
      </c>
      <c r="G20" s="64">
        <f t="shared" si="2"/>
        <v>803</v>
      </c>
      <c r="H20" s="65">
        <v>433</v>
      </c>
      <c r="I20" s="65">
        <v>370</v>
      </c>
      <c r="K20" s="63">
        <v>82</v>
      </c>
      <c r="L20" s="64">
        <f t="shared" si="0"/>
        <v>463</v>
      </c>
      <c r="M20" s="65">
        <v>200</v>
      </c>
      <c r="N20" s="65">
        <v>263</v>
      </c>
    </row>
    <row r="21" spans="1:14">
      <c r="A21" s="63">
        <v>13</v>
      </c>
      <c r="B21" s="64">
        <f t="shared" si="1"/>
        <v>431</v>
      </c>
      <c r="C21" s="65">
        <v>243</v>
      </c>
      <c r="D21" s="65">
        <v>188</v>
      </c>
      <c r="F21" s="63">
        <v>48</v>
      </c>
      <c r="G21" s="64">
        <f t="shared" si="2"/>
        <v>792</v>
      </c>
      <c r="H21" s="65">
        <v>430</v>
      </c>
      <c r="I21" s="65">
        <v>362</v>
      </c>
      <c r="K21" s="63">
        <v>83</v>
      </c>
      <c r="L21" s="64">
        <f t="shared" si="0"/>
        <v>480</v>
      </c>
      <c r="M21" s="65">
        <v>205</v>
      </c>
      <c r="N21" s="65">
        <v>275</v>
      </c>
    </row>
    <row r="22" spans="1:14">
      <c r="A22" s="63">
        <v>14</v>
      </c>
      <c r="B22" s="64">
        <f t="shared" si="1"/>
        <v>445</v>
      </c>
      <c r="C22" s="65">
        <v>239</v>
      </c>
      <c r="D22" s="65">
        <v>206</v>
      </c>
      <c r="F22" s="63">
        <v>49</v>
      </c>
      <c r="G22" s="64">
        <f t="shared" si="2"/>
        <v>754</v>
      </c>
      <c r="H22" s="65">
        <v>409</v>
      </c>
      <c r="I22" s="65">
        <v>345</v>
      </c>
      <c r="K22" s="63">
        <v>84</v>
      </c>
      <c r="L22" s="64">
        <f t="shared" si="0"/>
        <v>430</v>
      </c>
      <c r="M22" s="65">
        <v>185</v>
      </c>
      <c r="N22" s="65">
        <v>245</v>
      </c>
    </row>
    <row r="23" spans="1:14">
      <c r="A23" s="63" t="s">
        <v>277</v>
      </c>
      <c r="B23" s="62">
        <f>SUM(C23:D23)</f>
        <v>2116</v>
      </c>
      <c r="C23" s="62">
        <f>SUM(C24:C28)</f>
        <v>1060</v>
      </c>
      <c r="D23" s="62">
        <f>SUM(D24:D28)</f>
        <v>1056</v>
      </c>
      <c r="F23" s="63" t="s">
        <v>278</v>
      </c>
      <c r="G23" s="62">
        <f>SUM(H23:I23)</f>
        <v>3369</v>
      </c>
      <c r="H23" s="62">
        <f>SUM(H24:H28)</f>
        <v>1721</v>
      </c>
      <c r="I23" s="62">
        <f>SUM(I24:I28)</f>
        <v>1648</v>
      </c>
      <c r="K23" s="63" t="s">
        <v>279</v>
      </c>
      <c r="L23" s="62">
        <f t="shared" si="0"/>
        <v>1641</v>
      </c>
      <c r="M23" s="62">
        <f>SUM(M24:M28)</f>
        <v>608</v>
      </c>
      <c r="N23" s="62">
        <f>SUM(N24:N28)</f>
        <v>1033</v>
      </c>
    </row>
    <row r="24" spans="1:14">
      <c r="A24" s="63">
        <v>15</v>
      </c>
      <c r="B24" s="64">
        <f t="shared" si="1"/>
        <v>428</v>
      </c>
      <c r="C24" s="65">
        <v>223</v>
      </c>
      <c r="D24" s="65">
        <v>205</v>
      </c>
      <c r="F24" s="63">
        <v>50</v>
      </c>
      <c r="G24" s="64">
        <f t="shared" si="2"/>
        <v>720</v>
      </c>
      <c r="H24" s="65">
        <v>365</v>
      </c>
      <c r="I24" s="65">
        <v>355</v>
      </c>
      <c r="K24" s="63">
        <v>85</v>
      </c>
      <c r="L24" s="64">
        <f t="shared" si="0"/>
        <v>355</v>
      </c>
      <c r="M24" s="65">
        <v>123</v>
      </c>
      <c r="N24" s="65">
        <v>232</v>
      </c>
    </row>
    <row r="25" spans="1:14">
      <c r="A25" s="63">
        <v>16</v>
      </c>
      <c r="B25" s="64">
        <f t="shared" si="1"/>
        <v>425</v>
      </c>
      <c r="C25" s="65">
        <v>205</v>
      </c>
      <c r="D25" s="65">
        <v>220</v>
      </c>
      <c r="F25" s="63">
        <v>51</v>
      </c>
      <c r="G25" s="64">
        <f t="shared" si="2"/>
        <v>743</v>
      </c>
      <c r="H25" s="65">
        <v>377</v>
      </c>
      <c r="I25" s="65">
        <v>366</v>
      </c>
      <c r="K25" s="63">
        <v>86</v>
      </c>
      <c r="L25" s="64">
        <f t="shared" si="0"/>
        <v>350</v>
      </c>
      <c r="M25" s="65">
        <v>130</v>
      </c>
      <c r="N25" s="65">
        <v>220</v>
      </c>
    </row>
    <row r="26" spans="1:14">
      <c r="A26" s="63">
        <v>17</v>
      </c>
      <c r="B26" s="64">
        <f t="shared" si="1"/>
        <v>477</v>
      </c>
      <c r="C26" s="65">
        <v>232</v>
      </c>
      <c r="D26" s="65">
        <v>245</v>
      </c>
      <c r="F26" s="63">
        <v>52</v>
      </c>
      <c r="G26" s="64">
        <f t="shared" si="2"/>
        <v>671</v>
      </c>
      <c r="H26" s="65">
        <v>348</v>
      </c>
      <c r="I26" s="65">
        <v>323</v>
      </c>
      <c r="K26" s="63">
        <v>87</v>
      </c>
      <c r="L26" s="64">
        <f t="shared" si="0"/>
        <v>350</v>
      </c>
      <c r="M26" s="65">
        <v>137</v>
      </c>
      <c r="N26" s="65">
        <v>213</v>
      </c>
    </row>
    <row r="27" spans="1:14">
      <c r="A27" s="63">
        <v>18</v>
      </c>
      <c r="B27" s="64">
        <f t="shared" si="1"/>
        <v>404</v>
      </c>
      <c r="C27" s="65">
        <v>214</v>
      </c>
      <c r="D27" s="65">
        <v>190</v>
      </c>
      <c r="F27" s="63">
        <v>53</v>
      </c>
      <c r="G27" s="64">
        <f t="shared" si="2"/>
        <v>686</v>
      </c>
      <c r="H27" s="65">
        <v>353</v>
      </c>
      <c r="I27" s="65">
        <v>333</v>
      </c>
      <c r="K27" s="63">
        <v>88</v>
      </c>
      <c r="L27" s="64">
        <f t="shared" si="0"/>
        <v>322</v>
      </c>
      <c r="M27" s="65">
        <v>128</v>
      </c>
      <c r="N27" s="65">
        <v>194</v>
      </c>
    </row>
    <row r="28" spans="1:14">
      <c r="A28" s="63">
        <v>19</v>
      </c>
      <c r="B28" s="64">
        <f t="shared" si="1"/>
        <v>382</v>
      </c>
      <c r="C28" s="65">
        <v>186</v>
      </c>
      <c r="D28" s="65">
        <v>196</v>
      </c>
      <c r="F28" s="63">
        <v>54</v>
      </c>
      <c r="G28" s="64">
        <f t="shared" si="2"/>
        <v>549</v>
      </c>
      <c r="H28" s="65">
        <v>278</v>
      </c>
      <c r="I28" s="65">
        <v>271</v>
      </c>
      <c r="K28" s="63">
        <v>89</v>
      </c>
      <c r="L28" s="64">
        <f t="shared" si="0"/>
        <v>264</v>
      </c>
      <c r="M28" s="65">
        <v>90</v>
      </c>
      <c r="N28" s="65">
        <v>174</v>
      </c>
    </row>
    <row r="29" spans="1:14">
      <c r="A29" s="63" t="s">
        <v>280</v>
      </c>
      <c r="B29" s="62">
        <f>SUM(C29:D29)</f>
        <v>2011</v>
      </c>
      <c r="C29" s="62">
        <f>SUM(C30:C34)</f>
        <v>1045</v>
      </c>
      <c r="D29" s="62">
        <f>SUM(D30:D34)</f>
        <v>966</v>
      </c>
      <c r="F29" s="63" t="s">
        <v>281</v>
      </c>
      <c r="G29" s="62">
        <f>SUM(H29:I29)</f>
        <v>2808</v>
      </c>
      <c r="H29" s="62">
        <f>SUM(H30:H34)</f>
        <v>1442</v>
      </c>
      <c r="I29" s="62">
        <f>SUM(I30:I34)</f>
        <v>1366</v>
      </c>
      <c r="K29" s="63" t="s">
        <v>282</v>
      </c>
      <c r="L29" s="62">
        <f t="shared" si="0"/>
        <v>969</v>
      </c>
      <c r="M29" s="62">
        <f>SUM(M30:M34)</f>
        <v>260</v>
      </c>
      <c r="N29" s="62">
        <f>SUM(N30:N34)</f>
        <v>709</v>
      </c>
    </row>
    <row r="30" spans="1:14">
      <c r="A30" s="63">
        <v>20</v>
      </c>
      <c r="B30" s="64">
        <f t="shared" si="1"/>
        <v>385</v>
      </c>
      <c r="C30" s="65">
        <v>205</v>
      </c>
      <c r="D30" s="65">
        <v>180</v>
      </c>
      <c r="F30" s="63">
        <v>55</v>
      </c>
      <c r="G30" s="64">
        <f t="shared" si="2"/>
        <v>624</v>
      </c>
      <c r="H30" s="65">
        <v>323</v>
      </c>
      <c r="I30" s="65">
        <v>301</v>
      </c>
      <c r="K30" s="63">
        <v>90</v>
      </c>
      <c r="L30" s="64">
        <f t="shared" si="0"/>
        <v>242</v>
      </c>
      <c r="M30" s="65">
        <v>70</v>
      </c>
      <c r="N30" s="65">
        <v>172</v>
      </c>
    </row>
    <row r="31" spans="1:14">
      <c r="A31" s="63">
        <v>21</v>
      </c>
      <c r="B31" s="64">
        <f t="shared" si="1"/>
        <v>376</v>
      </c>
      <c r="C31" s="65">
        <v>194</v>
      </c>
      <c r="D31" s="65">
        <v>182</v>
      </c>
      <c r="F31" s="63">
        <v>56</v>
      </c>
      <c r="G31" s="64">
        <f t="shared" si="2"/>
        <v>550</v>
      </c>
      <c r="H31" s="65">
        <v>270</v>
      </c>
      <c r="I31" s="65">
        <v>280</v>
      </c>
      <c r="K31" s="63">
        <v>91</v>
      </c>
      <c r="L31" s="64">
        <f t="shared" si="0"/>
        <v>224</v>
      </c>
      <c r="M31" s="65">
        <v>67</v>
      </c>
      <c r="N31" s="65">
        <v>157</v>
      </c>
    </row>
    <row r="32" spans="1:14">
      <c r="A32" s="63">
        <v>22</v>
      </c>
      <c r="B32" s="64">
        <f t="shared" si="1"/>
        <v>398</v>
      </c>
      <c r="C32" s="65">
        <v>205</v>
      </c>
      <c r="D32" s="65">
        <v>193</v>
      </c>
      <c r="F32" s="63">
        <v>57</v>
      </c>
      <c r="G32" s="64">
        <f t="shared" si="2"/>
        <v>547</v>
      </c>
      <c r="H32" s="65">
        <v>267</v>
      </c>
      <c r="I32" s="65">
        <v>280</v>
      </c>
      <c r="K32" s="63">
        <v>92</v>
      </c>
      <c r="L32" s="64">
        <f t="shared" si="0"/>
        <v>190</v>
      </c>
      <c r="M32" s="65">
        <v>51</v>
      </c>
      <c r="N32" s="65">
        <v>139</v>
      </c>
    </row>
    <row r="33" spans="1:14">
      <c r="A33" s="63">
        <v>23</v>
      </c>
      <c r="B33" s="64">
        <f t="shared" si="1"/>
        <v>402</v>
      </c>
      <c r="C33" s="65">
        <v>194</v>
      </c>
      <c r="D33" s="65">
        <v>208</v>
      </c>
      <c r="F33" s="63">
        <v>58</v>
      </c>
      <c r="G33" s="64">
        <f t="shared" si="2"/>
        <v>514</v>
      </c>
      <c r="H33" s="65">
        <v>281</v>
      </c>
      <c r="I33" s="65">
        <v>233</v>
      </c>
      <c r="K33" s="63">
        <v>93</v>
      </c>
      <c r="L33" s="64">
        <f t="shared" si="0"/>
        <v>177</v>
      </c>
      <c r="M33" s="65">
        <v>46</v>
      </c>
      <c r="N33" s="65">
        <v>131</v>
      </c>
    </row>
    <row r="34" spans="1:14">
      <c r="A34" s="63">
        <v>24</v>
      </c>
      <c r="B34" s="64">
        <f t="shared" si="1"/>
        <v>450</v>
      </c>
      <c r="C34" s="65">
        <v>247</v>
      </c>
      <c r="D34" s="65">
        <v>203</v>
      </c>
      <c r="F34" s="63">
        <v>59</v>
      </c>
      <c r="G34" s="64">
        <f t="shared" si="2"/>
        <v>573</v>
      </c>
      <c r="H34" s="65">
        <v>301</v>
      </c>
      <c r="I34" s="65">
        <v>272</v>
      </c>
      <c r="K34" s="63">
        <v>94</v>
      </c>
      <c r="L34" s="64">
        <f t="shared" si="0"/>
        <v>136</v>
      </c>
      <c r="M34" s="65">
        <v>26</v>
      </c>
      <c r="N34" s="65">
        <v>110</v>
      </c>
    </row>
    <row r="35" spans="1:14">
      <c r="A35" s="63" t="s">
        <v>283</v>
      </c>
      <c r="B35" s="62">
        <f>SUM(C35:D35)</f>
        <v>2225</v>
      </c>
      <c r="C35" s="62">
        <f>SUM(C36:C40)</f>
        <v>1159</v>
      </c>
      <c r="D35" s="62">
        <f>SUM(D36:D40)</f>
        <v>1066</v>
      </c>
      <c r="F35" s="63" t="s">
        <v>284</v>
      </c>
      <c r="G35" s="62">
        <f>SUM(H35:I35)</f>
        <v>2712</v>
      </c>
      <c r="H35" s="62">
        <f>SUM(H36:H40)</f>
        <v>1335</v>
      </c>
      <c r="I35" s="62">
        <f>SUM(I36:I40)</f>
        <v>1377</v>
      </c>
      <c r="K35" s="63" t="s">
        <v>285</v>
      </c>
      <c r="L35" s="62">
        <f t="shared" si="0"/>
        <v>266</v>
      </c>
      <c r="M35" s="62">
        <f>SUM(M36:M40)</f>
        <v>68</v>
      </c>
      <c r="N35" s="62">
        <f>SUM(N36:N40)</f>
        <v>198</v>
      </c>
    </row>
    <row r="36" spans="1:14">
      <c r="A36" s="63">
        <v>25</v>
      </c>
      <c r="B36" s="64">
        <f t="shared" si="1"/>
        <v>474</v>
      </c>
      <c r="C36" s="65">
        <v>253</v>
      </c>
      <c r="D36" s="65">
        <v>221</v>
      </c>
      <c r="F36" s="63">
        <v>60</v>
      </c>
      <c r="G36" s="64">
        <f t="shared" si="2"/>
        <v>584</v>
      </c>
      <c r="H36" s="65">
        <v>273</v>
      </c>
      <c r="I36" s="65">
        <v>311</v>
      </c>
      <c r="K36" s="63">
        <v>95</v>
      </c>
      <c r="L36" s="64">
        <f t="shared" si="0"/>
        <v>83</v>
      </c>
      <c r="M36" s="65">
        <v>22</v>
      </c>
      <c r="N36" s="65">
        <v>61</v>
      </c>
    </row>
    <row r="37" spans="1:14">
      <c r="A37" s="63">
        <v>26</v>
      </c>
      <c r="B37" s="64">
        <f t="shared" si="1"/>
        <v>453</v>
      </c>
      <c r="C37" s="65">
        <v>252</v>
      </c>
      <c r="D37" s="65">
        <v>201</v>
      </c>
      <c r="F37" s="63">
        <v>61</v>
      </c>
      <c r="G37" s="64">
        <f t="shared" si="2"/>
        <v>536</v>
      </c>
      <c r="H37" s="65">
        <v>256</v>
      </c>
      <c r="I37" s="65">
        <v>280</v>
      </c>
      <c r="K37" s="63">
        <v>96</v>
      </c>
      <c r="L37" s="64">
        <f t="shared" si="0"/>
        <v>71</v>
      </c>
      <c r="M37" s="65">
        <v>14</v>
      </c>
      <c r="N37" s="65">
        <v>57</v>
      </c>
    </row>
    <row r="38" spans="1:14">
      <c r="A38" s="63">
        <v>27</v>
      </c>
      <c r="B38" s="64">
        <f t="shared" si="1"/>
        <v>439</v>
      </c>
      <c r="C38" s="65">
        <v>227</v>
      </c>
      <c r="D38" s="65">
        <v>212</v>
      </c>
      <c r="F38" s="63">
        <v>62</v>
      </c>
      <c r="G38" s="64">
        <f t="shared" si="2"/>
        <v>529</v>
      </c>
      <c r="H38" s="65">
        <v>260</v>
      </c>
      <c r="I38" s="65">
        <v>269</v>
      </c>
      <c r="K38" s="63">
        <v>97</v>
      </c>
      <c r="L38" s="64">
        <f t="shared" si="0"/>
        <v>45</v>
      </c>
      <c r="M38" s="65">
        <v>17</v>
      </c>
      <c r="N38" s="65">
        <v>28</v>
      </c>
    </row>
    <row r="39" spans="1:14">
      <c r="A39" s="63">
        <v>28</v>
      </c>
      <c r="B39" s="64">
        <f t="shared" si="1"/>
        <v>426</v>
      </c>
      <c r="C39" s="65">
        <v>212</v>
      </c>
      <c r="D39" s="65">
        <v>214</v>
      </c>
      <c r="F39" s="63">
        <v>63</v>
      </c>
      <c r="G39" s="64">
        <f t="shared" si="2"/>
        <v>524</v>
      </c>
      <c r="H39" s="65">
        <v>278</v>
      </c>
      <c r="I39" s="65">
        <v>246</v>
      </c>
      <c r="K39" s="63">
        <v>98</v>
      </c>
      <c r="L39" s="64">
        <f t="shared" si="0"/>
        <v>40</v>
      </c>
      <c r="M39" s="65">
        <v>7</v>
      </c>
      <c r="N39" s="65">
        <v>33</v>
      </c>
    </row>
    <row r="40" spans="1:14">
      <c r="A40" s="63">
        <v>29</v>
      </c>
      <c r="B40" s="64">
        <f t="shared" si="1"/>
        <v>433</v>
      </c>
      <c r="C40" s="65">
        <v>215</v>
      </c>
      <c r="D40" s="65">
        <v>218</v>
      </c>
      <c r="F40" s="63">
        <v>64</v>
      </c>
      <c r="G40" s="64">
        <f t="shared" si="2"/>
        <v>539</v>
      </c>
      <c r="H40" s="65">
        <v>268</v>
      </c>
      <c r="I40" s="65">
        <v>271</v>
      </c>
      <c r="K40" s="63">
        <v>99</v>
      </c>
      <c r="L40" s="64">
        <f t="shared" si="0"/>
        <v>27</v>
      </c>
      <c r="M40" s="65">
        <v>8</v>
      </c>
      <c r="N40" s="65">
        <v>19</v>
      </c>
    </row>
    <row r="41" spans="1:14">
      <c r="A41" s="63" t="s">
        <v>286</v>
      </c>
      <c r="B41" s="62">
        <f t="shared" si="1"/>
        <v>2402</v>
      </c>
      <c r="C41" s="62">
        <f>SUM(C42:C46)</f>
        <v>1269</v>
      </c>
      <c r="D41" s="62">
        <f>SUM(D42:D46)</f>
        <v>1133</v>
      </c>
      <c r="F41" s="63" t="s">
        <v>287</v>
      </c>
      <c r="G41" s="62">
        <f>SUM(H41:I41)</f>
        <v>2986</v>
      </c>
      <c r="H41" s="62">
        <f>SUM(H42:H46)</f>
        <v>1414</v>
      </c>
      <c r="I41" s="62">
        <f>SUM(I42:I46)</f>
        <v>1572</v>
      </c>
      <c r="K41" s="63" t="s">
        <v>288</v>
      </c>
      <c r="L41" s="62">
        <f t="shared" si="0"/>
        <v>32</v>
      </c>
      <c r="M41" s="62">
        <v>5</v>
      </c>
      <c r="N41" s="62">
        <v>27</v>
      </c>
    </row>
    <row r="42" spans="1:14">
      <c r="A42" s="63">
        <v>30</v>
      </c>
      <c r="B42" s="64">
        <f t="shared" si="1"/>
        <v>440</v>
      </c>
      <c r="C42" s="65">
        <v>218</v>
      </c>
      <c r="D42" s="65">
        <v>222</v>
      </c>
      <c r="F42" s="63">
        <v>65</v>
      </c>
      <c r="G42" s="64">
        <f t="shared" si="2"/>
        <v>567</v>
      </c>
      <c r="H42" s="65">
        <v>305</v>
      </c>
      <c r="I42" s="65">
        <v>262</v>
      </c>
      <c r="K42" s="54" t="s">
        <v>289</v>
      </c>
      <c r="L42" s="62">
        <f t="shared" si="0"/>
        <v>537</v>
      </c>
      <c r="M42" s="62">
        <v>251</v>
      </c>
      <c r="N42" s="62">
        <v>286</v>
      </c>
    </row>
    <row r="43" spans="1:14">
      <c r="A43" s="63">
        <v>31</v>
      </c>
      <c r="B43" s="64">
        <f t="shared" si="1"/>
        <v>472</v>
      </c>
      <c r="C43" s="65">
        <v>260</v>
      </c>
      <c r="D43" s="65">
        <v>212</v>
      </c>
      <c r="F43" s="63">
        <v>66</v>
      </c>
      <c r="G43" s="64">
        <f t="shared" si="2"/>
        <v>550</v>
      </c>
      <c r="H43" s="65">
        <v>277</v>
      </c>
      <c r="I43" s="65">
        <v>273</v>
      </c>
      <c r="K43" s="63"/>
      <c r="L43" s="63"/>
      <c r="M43" s="63"/>
      <c r="N43" s="63"/>
    </row>
    <row r="44" spans="1:14">
      <c r="A44" s="63">
        <v>32</v>
      </c>
      <c r="B44" s="64">
        <f t="shared" si="1"/>
        <v>468</v>
      </c>
      <c r="C44" s="65">
        <v>248</v>
      </c>
      <c r="D44" s="65">
        <v>220</v>
      </c>
      <c r="F44" s="63">
        <v>67</v>
      </c>
      <c r="G44" s="64">
        <f t="shared" si="2"/>
        <v>558</v>
      </c>
      <c r="H44" s="65">
        <v>248</v>
      </c>
      <c r="I44" s="65">
        <v>310</v>
      </c>
      <c r="K44" s="63"/>
      <c r="L44" s="63"/>
      <c r="M44" s="63"/>
      <c r="N44" s="63"/>
    </row>
    <row r="45" spans="1:14">
      <c r="A45" s="63">
        <v>33</v>
      </c>
      <c r="B45" s="64">
        <f t="shared" si="1"/>
        <v>507</v>
      </c>
      <c r="C45" s="65">
        <v>277</v>
      </c>
      <c r="D45" s="65">
        <v>230</v>
      </c>
      <c r="F45" s="63">
        <v>68</v>
      </c>
      <c r="G45" s="64">
        <f t="shared" si="2"/>
        <v>621</v>
      </c>
      <c r="H45" s="65">
        <v>292</v>
      </c>
      <c r="I45" s="65">
        <v>329</v>
      </c>
      <c r="K45" s="63"/>
      <c r="L45" s="63"/>
      <c r="M45" s="63"/>
      <c r="N45" s="63"/>
    </row>
    <row r="46" spans="1:14">
      <c r="A46" s="63">
        <v>34</v>
      </c>
      <c r="B46" s="64">
        <f t="shared" si="1"/>
        <v>515</v>
      </c>
      <c r="C46" s="65">
        <v>266</v>
      </c>
      <c r="D46" s="65">
        <v>249</v>
      </c>
      <c r="F46" s="63">
        <v>69</v>
      </c>
      <c r="G46" s="64">
        <f t="shared" si="2"/>
        <v>690</v>
      </c>
      <c r="H46" s="65">
        <v>292</v>
      </c>
      <c r="I46" s="65">
        <v>398</v>
      </c>
      <c r="K46" s="63"/>
      <c r="L46" s="63"/>
      <c r="M46" s="63"/>
      <c r="N46" s="63"/>
    </row>
    <row r="47" spans="1:14">
      <c r="N47" s="66" t="s">
        <v>70</v>
      </c>
    </row>
  </sheetData>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80" zoomScaleNormal="80" workbookViewId="0">
      <selection activeCell="C3" sqref="C3:E4"/>
    </sheetView>
  </sheetViews>
  <sheetFormatPr defaultRowHeight="13.5"/>
  <cols>
    <col min="1" max="1" width="12.5" style="39" customWidth="1"/>
    <col min="2" max="14" width="10.625" style="39" customWidth="1"/>
    <col min="15" max="16384" width="9" style="39"/>
  </cols>
  <sheetData>
    <row r="1" spans="1:14" s="1" customFormat="1" ht="17.25">
      <c r="A1" s="1" t="s">
        <v>290</v>
      </c>
    </row>
    <row r="2" spans="1:14" s="1" customFormat="1" ht="17.25">
      <c r="L2" s="50"/>
      <c r="N2" s="50" t="s">
        <v>266</v>
      </c>
    </row>
    <row r="3" spans="1:14" s="1" customFormat="1" ht="22.5" customHeight="1">
      <c r="A3" s="248" t="s">
        <v>267</v>
      </c>
      <c r="B3" s="248" t="s">
        <v>291</v>
      </c>
      <c r="C3" s="248"/>
      <c r="D3" s="248"/>
      <c r="E3" s="255" t="s">
        <v>9</v>
      </c>
      <c r="F3" s="256"/>
      <c r="G3" s="256"/>
      <c r="H3" s="256"/>
      <c r="I3" s="257"/>
      <c r="J3" s="248" t="s">
        <v>10</v>
      </c>
      <c r="K3" s="248"/>
      <c r="L3" s="248"/>
      <c r="M3" s="248"/>
      <c r="N3" s="248"/>
    </row>
    <row r="4" spans="1:14" ht="22.5" customHeight="1">
      <c r="A4" s="275"/>
      <c r="B4" s="9" t="s">
        <v>8</v>
      </c>
      <c r="C4" s="9" t="s">
        <v>9</v>
      </c>
      <c r="D4" s="9" t="s">
        <v>10</v>
      </c>
      <c r="E4" s="9" t="s">
        <v>292</v>
      </c>
      <c r="F4" s="9" t="s">
        <v>293</v>
      </c>
      <c r="G4" s="9" t="s">
        <v>294</v>
      </c>
      <c r="H4" s="9" t="s">
        <v>295</v>
      </c>
      <c r="I4" s="9" t="s">
        <v>296</v>
      </c>
      <c r="J4" s="9" t="s">
        <v>292</v>
      </c>
      <c r="K4" s="9" t="s">
        <v>293</v>
      </c>
      <c r="L4" s="9" t="s">
        <v>294</v>
      </c>
      <c r="M4" s="9" t="s">
        <v>295</v>
      </c>
      <c r="N4" s="9" t="s">
        <v>296</v>
      </c>
    </row>
    <row r="5" spans="1:14" ht="22.5" customHeight="1">
      <c r="A5" s="9" t="s">
        <v>8</v>
      </c>
      <c r="B5" s="67">
        <f>SUM(B7:B21)</f>
        <v>42266</v>
      </c>
      <c r="C5" s="67">
        <f>SUM(C7:C21)</f>
        <v>20506</v>
      </c>
      <c r="D5" s="67">
        <f>SUM(D7:D21)</f>
        <v>21760</v>
      </c>
      <c r="E5" s="67">
        <f>SUM(E7:E21)</f>
        <v>6291</v>
      </c>
      <c r="F5" s="67">
        <f t="shared" ref="F5:N5" si="0">SUM(F7:F21)</f>
        <v>12138</v>
      </c>
      <c r="G5" s="67">
        <f t="shared" si="0"/>
        <v>697</v>
      </c>
      <c r="H5" s="67">
        <f t="shared" si="0"/>
        <v>986</v>
      </c>
      <c r="I5" s="67">
        <f t="shared" si="0"/>
        <v>394</v>
      </c>
      <c r="J5" s="67">
        <f t="shared" si="0"/>
        <v>4477</v>
      </c>
      <c r="K5" s="67">
        <f t="shared" si="0"/>
        <v>12137</v>
      </c>
      <c r="L5" s="67">
        <f t="shared" si="0"/>
        <v>3232</v>
      </c>
      <c r="M5" s="67">
        <f t="shared" si="0"/>
        <v>1606</v>
      </c>
      <c r="N5" s="67">
        <f t="shared" si="0"/>
        <v>308</v>
      </c>
    </row>
    <row r="6" spans="1:14" ht="22.5" customHeight="1">
      <c r="A6" s="53" t="s">
        <v>297</v>
      </c>
      <c r="B6" s="68"/>
      <c r="C6" s="68"/>
      <c r="D6" s="68"/>
      <c r="E6" s="68"/>
      <c r="F6" s="68"/>
      <c r="G6" s="68"/>
      <c r="H6" s="68"/>
      <c r="I6" s="68"/>
      <c r="J6" s="69"/>
      <c r="K6" s="69"/>
      <c r="L6" s="69"/>
      <c r="M6" s="70"/>
      <c r="N6" s="71"/>
    </row>
    <row r="7" spans="1:14" ht="22.5" customHeight="1">
      <c r="A7" s="9" t="s">
        <v>277</v>
      </c>
      <c r="B7" s="67">
        <f>SUM(C7:D7)</f>
        <v>2116</v>
      </c>
      <c r="C7" s="67">
        <f>SUM(E7:I7)</f>
        <v>1060</v>
      </c>
      <c r="D7" s="67">
        <f>SUM(J7:N7)</f>
        <v>1056</v>
      </c>
      <c r="E7" s="72">
        <v>1057</v>
      </c>
      <c r="F7" s="72">
        <v>1</v>
      </c>
      <c r="G7" s="72" t="s">
        <v>229</v>
      </c>
      <c r="H7" s="72" t="s">
        <v>229</v>
      </c>
      <c r="I7" s="72">
        <v>2</v>
      </c>
      <c r="J7" s="72">
        <v>1051</v>
      </c>
      <c r="K7" s="72">
        <v>4</v>
      </c>
      <c r="L7" s="72" t="s">
        <v>229</v>
      </c>
      <c r="M7" s="72">
        <v>1</v>
      </c>
      <c r="N7" s="72" t="s">
        <v>229</v>
      </c>
    </row>
    <row r="8" spans="1:14" ht="22.5" customHeight="1">
      <c r="A8" s="9" t="s">
        <v>280</v>
      </c>
      <c r="B8" s="67">
        <f t="shared" ref="B8:B21" si="1">SUM(C8:D8)</f>
        <v>2011</v>
      </c>
      <c r="C8" s="67">
        <f>SUM(E8:I8)</f>
        <v>1045</v>
      </c>
      <c r="D8" s="67">
        <f t="shared" ref="D8:D21" si="2">SUM(J8:N8)</f>
        <v>966</v>
      </c>
      <c r="E8" s="72">
        <v>948</v>
      </c>
      <c r="F8" s="72">
        <v>52</v>
      </c>
      <c r="G8" s="72">
        <v>1</v>
      </c>
      <c r="H8" s="72">
        <v>7</v>
      </c>
      <c r="I8" s="72">
        <v>37</v>
      </c>
      <c r="J8" s="72">
        <v>841</v>
      </c>
      <c r="K8" s="72">
        <v>93</v>
      </c>
      <c r="L8" s="72" t="s">
        <v>229</v>
      </c>
      <c r="M8" s="72">
        <v>10</v>
      </c>
      <c r="N8" s="72">
        <v>22</v>
      </c>
    </row>
    <row r="9" spans="1:14" ht="22.5" customHeight="1">
      <c r="A9" s="9" t="s">
        <v>283</v>
      </c>
      <c r="B9" s="67">
        <f t="shared" si="1"/>
        <v>2225</v>
      </c>
      <c r="C9" s="67">
        <f t="shared" ref="C9:C21" si="3">SUM(E9:I9)</f>
        <v>1159</v>
      </c>
      <c r="D9" s="67">
        <f t="shared" si="2"/>
        <v>1066</v>
      </c>
      <c r="E9" s="72">
        <v>809</v>
      </c>
      <c r="F9" s="72">
        <v>286</v>
      </c>
      <c r="G9" s="72" t="s">
        <v>229</v>
      </c>
      <c r="H9" s="72">
        <v>14</v>
      </c>
      <c r="I9" s="72">
        <v>50</v>
      </c>
      <c r="J9" s="72">
        <v>584</v>
      </c>
      <c r="K9" s="72">
        <v>426</v>
      </c>
      <c r="L9" s="72" t="s">
        <v>229</v>
      </c>
      <c r="M9" s="72">
        <v>33</v>
      </c>
      <c r="N9" s="72">
        <v>23</v>
      </c>
    </row>
    <row r="10" spans="1:14" ht="22.5" customHeight="1">
      <c r="A10" s="9" t="s">
        <v>286</v>
      </c>
      <c r="B10" s="67">
        <f t="shared" si="1"/>
        <v>2402</v>
      </c>
      <c r="C10" s="67">
        <f t="shared" si="3"/>
        <v>1269</v>
      </c>
      <c r="D10" s="67">
        <f t="shared" si="2"/>
        <v>1133</v>
      </c>
      <c r="E10" s="72">
        <v>611</v>
      </c>
      <c r="F10" s="72">
        <v>588</v>
      </c>
      <c r="G10" s="72">
        <v>1</v>
      </c>
      <c r="H10" s="72">
        <v>28</v>
      </c>
      <c r="I10" s="72">
        <v>41</v>
      </c>
      <c r="J10" s="72">
        <v>361</v>
      </c>
      <c r="K10" s="72">
        <v>686</v>
      </c>
      <c r="L10" s="72">
        <v>4</v>
      </c>
      <c r="M10" s="72">
        <v>66</v>
      </c>
      <c r="N10" s="72">
        <v>16</v>
      </c>
    </row>
    <row r="11" spans="1:14" ht="22.5" customHeight="1">
      <c r="A11" s="9" t="s">
        <v>269</v>
      </c>
      <c r="B11" s="67">
        <f t="shared" si="1"/>
        <v>2557</v>
      </c>
      <c r="C11" s="67">
        <f t="shared" si="3"/>
        <v>1347</v>
      </c>
      <c r="D11" s="67">
        <f t="shared" si="2"/>
        <v>1210</v>
      </c>
      <c r="E11" s="72">
        <v>506</v>
      </c>
      <c r="F11" s="72">
        <v>769</v>
      </c>
      <c r="G11" s="72" t="s">
        <v>229</v>
      </c>
      <c r="H11" s="72">
        <v>41</v>
      </c>
      <c r="I11" s="72">
        <v>31</v>
      </c>
      <c r="J11" s="72">
        <v>269</v>
      </c>
      <c r="K11" s="72">
        <v>843</v>
      </c>
      <c r="L11" s="72">
        <v>4</v>
      </c>
      <c r="M11" s="72">
        <v>80</v>
      </c>
      <c r="N11" s="72">
        <v>14</v>
      </c>
    </row>
    <row r="12" spans="1:14" ht="22.5" customHeight="1">
      <c r="A12" s="9" t="s">
        <v>272</v>
      </c>
      <c r="B12" s="67">
        <f t="shared" si="1"/>
        <v>3119</v>
      </c>
      <c r="C12" s="67">
        <f t="shared" si="3"/>
        <v>1598</v>
      </c>
      <c r="D12" s="67">
        <f t="shared" si="2"/>
        <v>1521</v>
      </c>
      <c r="E12" s="72">
        <v>469</v>
      </c>
      <c r="F12" s="72">
        <v>1015</v>
      </c>
      <c r="G12" s="72">
        <v>3</v>
      </c>
      <c r="H12" s="72">
        <v>77</v>
      </c>
      <c r="I12" s="72">
        <v>34</v>
      </c>
      <c r="J12" s="72">
        <v>247</v>
      </c>
      <c r="K12" s="72">
        <v>1105</v>
      </c>
      <c r="L12" s="72">
        <v>6</v>
      </c>
      <c r="M12" s="72">
        <v>149</v>
      </c>
      <c r="N12" s="72">
        <v>14</v>
      </c>
    </row>
    <row r="13" spans="1:14" ht="22.5" customHeight="1">
      <c r="A13" s="9" t="s">
        <v>275</v>
      </c>
      <c r="B13" s="67">
        <f t="shared" si="1"/>
        <v>3913</v>
      </c>
      <c r="C13" s="67">
        <f t="shared" si="3"/>
        <v>2050</v>
      </c>
      <c r="D13" s="67">
        <f t="shared" si="2"/>
        <v>1863</v>
      </c>
      <c r="E13" s="72">
        <v>555</v>
      </c>
      <c r="F13" s="72">
        <v>1308</v>
      </c>
      <c r="G13" s="72">
        <v>11</v>
      </c>
      <c r="H13" s="72">
        <v>137</v>
      </c>
      <c r="I13" s="72">
        <v>39</v>
      </c>
      <c r="J13" s="72">
        <v>270</v>
      </c>
      <c r="K13" s="72">
        <v>1317</v>
      </c>
      <c r="L13" s="72">
        <v>10</v>
      </c>
      <c r="M13" s="72">
        <v>248</v>
      </c>
      <c r="N13" s="72">
        <v>18</v>
      </c>
    </row>
    <row r="14" spans="1:14" ht="22.5" customHeight="1">
      <c r="A14" s="9" t="s">
        <v>278</v>
      </c>
      <c r="B14" s="67">
        <f t="shared" si="1"/>
        <v>3369</v>
      </c>
      <c r="C14" s="67">
        <f t="shared" si="3"/>
        <v>1721</v>
      </c>
      <c r="D14" s="67">
        <f t="shared" si="2"/>
        <v>1648</v>
      </c>
      <c r="E14" s="72">
        <v>431</v>
      </c>
      <c r="F14" s="72">
        <v>1097</v>
      </c>
      <c r="G14" s="72">
        <v>3</v>
      </c>
      <c r="H14" s="72">
        <v>156</v>
      </c>
      <c r="I14" s="72">
        <v>34</v>
      </c>
      <c r="J14" s="72">
        <v>211</v>
      </c>
      <c r="K14" s="72">
        <v>1160</v>
      </c>
      <c r="L14" s="72">
        <v>39</v>
      </c>
      <c r="M14" s="72">
        <v>211</v>
      </c>
      <c r="N14" s="72">
        <v>27</v>
      </c>
    </row>
    <row r="15" spans="1:14" ht="22.5" customHeight="1">
      <c r="A15" s="9" t="s">
        <v>281</v>
      </c>
      <c r="B15" s="67">
        <f t="shared" si="1"/>
        <v>2808</v>
      </c>
      <c r="C15" s="67">
        <f t="shared" si="3"/>
        <v>1442</v>
      </c>
      <c r="D15" s="67">
        <f t="shared" si="2"/>
        <v>1366</v>
      </c>
      <c r="E15" s="72">
        <v>311</v>
      </c>
      <c r="F15" s="72">
        <v>952</v>
      </c>
      <c r="G15" s="72">
        <v>16</v>
      </c>
      <c r="H15" s="72">
        <v>138</v>
      </c>
      <c r="I15" s="72">
        <v>25</v>
      </c>
      <c r="J15" s="72">
        <v>137</v>
      </c>
      <c r="K15" s="72">
        <v>1002</v>
      </c>
      <c r="L15" s="72">
        <v>40</v>
      </c>
      <c r="M15" s="72">
        <v>169</v>
      </c>
      <c r="N15" s="72">
        <v>18</v>
      </c>
    </row>
    <row r="16" spans="1:14" ht="22.5" customHeight="1">
      <c r="A16" s="9" t="s">
        <v>284</v>
      </c>
      <c r="B16" s="67">
        <f t="shared" si="1"/>
        <v>2712</v>
      </c>
      <c r="C16" s="67">
        <f t="shared" si="3"/>
        <v>1335</v>
      </c>
      <c r="D16" s="67">
        <f t="shared" si="2"/>
        <v>1377</v>
      </c>
      <c r="E16" s="72">
        <v>213</v>
      </c>
      <c r="F16" s="72">
        <v>970</v>
      </c>
      <c r="G16" s="72">
        <v>25</v>
      </c>
      <c r="H16" s="72">
        <v>116</v>
      </c>
      <c r="I16" s="72">
        <v>11</v>
      </c>
      <c r="J16" s="72">
        <v>106</v>
      </c>
      <c r="K16" s="72">
        <v>1009</v>
      </c>
      <c r="L16" s="72">
        <v>84</v>
      </c>
      <c r="M16" s="72">
        <v>170</v>
      </c>
      <c r="N16" s="72">
        <v>8</v>
      </c>
    </row>
    <row r="17" spans="1:14" ht="22.5" customHeight="1">
      <c r="A17" s="9" t="s">
        <v>287</v>
      </c>
      <c r="B17" s="67">
        <f t="shared" si="1"/>
        <v>2986</v>
      </c>
      <c r="C17" s="67">
        <f t="shared" si="3"/>
        <v>1414</v>
      </c>
      <c r="D17" s="67">
        <f t="shared" si="2"/>
        <v>1572</v>
      </c>
      <c r="E17" s="72">
        <v>171</v>
      </c>
      <c r="F17" s="72">
        <v>1090</v>
      </c>
      <c r="G17" s="72">
        <v>46</v>
      </c>
      <c r="H17" s="72">
        <v>87</v>
      </c>
      <c r="I17" s="72">
        <v>20</v>
      </c>
      <c r="J17" s="72">
        <v>90</v>
      </c>
      <c r="K17" s="72">
        <v>1176</v>
      </c>
      <c r="L17" s="72">
        <v>165</v>
      </c>
      <c r="M17" s="72">
        <v>124</v>
      </c>
      <c r="N17" s="72">
        <v>17</v>
      </c>
    </row>
    <row r="18" spans="1:14" ht="22.5" customHeight="1">
      <c r="A18" s="9" t="s">
        <v>270</v>
      </c>
      <c r="B18" s="67">
        <f t="shared" si="1"/>
        <v>3601</v>
      </c>
      <c r="C18" s="67">
        <f t="shared" si="3"/>
        <v>1687</v>
      </c>
      <c r="D18" s="67">
        <f t="shared" si="2"/>
        <v>1914</v>
      </c>
      <c r="E18" s="72">
        <v>123</v>
      </c>
      <c r="F18" s="72">
        <v>1363</v>
      </c>
      <c r="G18" s="72">
        <v>89</v>
      </c>
      <c r="H18" s="72">
        <v>93</v>
      </c>
      <c r="I18" s="72">
        <v>19</v>
      </c>
      <c r="J18" s="72">
        <v>89</v>
      </c>
      <c r="K18" s="72">
        <v>1313</v>
      </c>
      <c r="L18" s="72">
        <v>351</v>
      </c>
      <c r="M18" s="72">
        <v>144</v>
      </c>
      <c r="N18" s="72">
        <v>17</v>
      </c>
    </row>
    <row r="19" spans="1:14" ht="22.5" customHeight="1">
      <c r="A19" s="9" t="s">
        <v>273</v>
      </c>
      <c r="B19" s="67">
        <f t="shared" si="1"/>
        <v>3179</v>
      </c>
      <c r="C19" s="67">
        <f t="shared" si="3"/>
        <v>1418</v>
      </c>
      <c r="D19" s="67">
        <f t="shared" si="2"/>
        <v>1761</v>
      </c>
      <c r="E19" s="72">
        <v>57</v>
      </c>
      <c r="F19" s="72">
        <v>1196</v>
      </c>
      <c r="G19" s="72">
        <v>101</v>
      </c>
      <c r="H19" s="72">
        <v>53</v>
      </c>
      <c r="I19" s="72">
        <v>11</v>
      </c>
      <c r="J19" s="72">
        <v>56</v>
      </c>
      <c r="K19" s="72">
        <v>1061</v>
      </c>
      <c r="L19" s="72">
        <v>521</v>
      </c>
      <c r="M19" s="72">
        <v>98</v>
      </c>
      <c r="N19" s="72">
        <v>25</v>
      </c>
    </row>
    <row r="20" spans="1:14" ht="22.5" customHeight="1">
      <c r="A20" s="9" t="s">
        <v>276</v>
      </c>
      <c r="B20" s="67">
        <f t="shared" si="1"/>
        <v>2360</v>
      </c>
      <c r="C20" s="67">
        <f t="shared" si="3"/>
        <v>1020</v>
      </c>
      <c r="D20" s="67">
        <f t="shared" si="2"/>
        <v>1340</v>
      </c>
      <c r="E20" s="72">
        <v>21</v>
      </c>
      <c r="F20" s="72">
        <v>815</v>
      </c>
      <c r="G20" s="72">
        <v>137</v>
      </c>
      <c r="H20" s="72">
        <v>30</v>
      </c>
      <c r="I20" s="72">
        <v>17</v>
      </c>
      <c r="J20" s="72">
        <v>60</v>
      </c>
      <c r="K20" s="72">
        <v>596</v>
      </c>
      <c r="L20" s="72">
        <v>603</v>
      </c>
      <c r="M20" s="72">
        <v>55</v>
      </c>
      <c r="N20" s="72">
        <v>26</v>
      </c>
    </row>
    <row r="21" spans="1:14" ht="22.5" customHeight="1">
      <c r="A21" s="9" t="s">
        <v>298</v>
      </c>
      <c r="B21" s="67">
        <f t="shared" si="1"/>
        <v>2908</v>
      </c>
      <c r="C21" s="67">
        <f t="shared" si="3"/>
        <v>941</v>
      </c>
      <c r="D21" s="67">
        <f t="shared" si="2"/>
        <v>1967</v>
      </c>
      <c r="E21" s="72">
        <v>9</v>
      </c>
      <c r="F21" s="72">
        <v>636</v>
      </c>
      <c r="G21" s="72">
        <v>264</v>
      </c>
      <c r="H21" s="72">
        <v>9</v>
      </c>
      <c r="I21" s="72">
        <v>23</v>
      </c>
      <c r="J21" s="72">
        <v>105</v>
      </c>
      <c r="K21" s="72">
        <v>346</v>
      </c>
      <c r="L21" s="72">
        <v>1405</v>
      </c>
      <c r="M21" s="72">
        <v>48</v>
      </c>
      <c r="N21" s="72">
        <v>63</v>
      </c>
    </row>
    <row r="22" spans="1:14" ht="22.5" customHeight="1">
      <c r="A22" s="61"/>
      <c r="B22" s="61"/>
      <c r="C22" s="61"/>
      <c r="D22" s="61"/>
      <c r="E22" s="61"/>
      <c r="F22" s="61"/>
      <c r="G22" s="61"/>
      <c r="H22" s="61"/>
      <c r="I22" s="61"/>
      <c r="J22" s="61"/>
      <c r="L22" s="10"/>
      <c r="M22" s="49"/>
      <c r="N22" s="10" t="s">
        <v>70</v>
      </c>
    </row>
  </sheetData>
  <mergeCells count="4">
    <mergeCell ref="A3:A4"/>
    <mergeCell ref="B3:D3"/>
    <mergeCell ref="E3:I3"/>
    <mergeCell ref="J3:N3"/>
  </mergeCells>
  <phoneticPr fontId="3"/>
  <pageMargins left="0.78740157480314965" right="0.78740157480314965" top="0.98425196850393704" bottom="0.98425196850393704" header="0.51181102362204722" footer="0.51181102362204722"/>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showGridLines="0" zoomScale="80" zoomScaleNormal="80" workbookViewId="0">
      <pane xSplit="1" ySplit="4" topLeftCell="B14" activePane="bottomRight" state="frozen"/>
      <selection activeCell="C3" sqref="C3:E4"/>
      <selection pane="topRight" activeCell="C3" sqref="C3:E4"/>
      <selection pane="bottomLeft" activeCell="C3" sqref="C3:E4"/>
      <selection pane="bottomRight" activeCell="C3" sqref="C3:E4"/>
    </sheetView>
  </sheetViews>
  <sheetFormatPr defaultRowHeight="13.5"/>
  <cols>
    <col min="1" max="2" width="15" style="61" customWidth="1"/>
    <col min="3" max="8" width="15.625" style="61" customWidth="1"/>
    <col min="9" max="16384" width="9" style="61"/>
  </cols>
  <sheetData>
    <row r="1" spans="1:8" s="1" customFormat="1" ht="17.25">
      <c r="A1" s="1" t="s">
        <v>299</v>
      </c>
    </row>
    <row r="2" spans="1:8" s="1" customFormat="1" ht="17.25">
      <c r="H2" s="50" t="s">
        <v>300</v>
      </c>
    </row>
    <row r="3" spans="1:8" s="1" customFormat="1" ht="30" customHeight="1">
      <c r="A3" s="248" t="s">
        <v>109</v>
      </c>
      <c r="B3" s="248"/>
      <c r="C3" s="248" t="s">
        <v>8</v>
      </c>
      <c r="D3" s="248" t="s">
        <v>301</v>
      </c>
      <c r="E3" s="248"/>
      <c r="F3" s="255"/>
      <c r="G3" s="73" t="s">
        <v>302</v>
      </c>
      <c r="H3" s="73" t="s">
        <v>303</v>
      </c>
    </row>
    <row r="4" spans="1:8" s="1" customFormat="1" ht="30" customHeight="1">
      <c r="A4" s="248" t="s">
        <v>304</v>
      </c>
      <c r="B4" s="248"/>
      <c r="C4" s="248"/>
      <c r="D4" s="9" t="s">
        <v>8</v>
      </c>
      <c r="E4" s="9" t="s">
        <v>305</v>
      </c>
      <c r="F4" s="53" t="s">
        <v>306</v>
      </c>
      <c r="G4" s="74" t="s">
        <v>307</v>
      </c>
      <c r="H4" s="74" t="s">
        <v>308</v>
      </c>
    </row>
    <row r="5" spans="1:8" s="1" customFormat="1" ht="30" customHeight="1">
      <c r="A5" s="248" t="s">
        <v>35</v>
      </c>
      <c r="B5" s="9" t="s">
        <v>8</v>
      </c>
      <c r="C5" s="7">
        <f>C6+C7</f>
        <v>45433</v>
      </c>
      <c r="D5" s="7">
        <f>D6+D7</f>
        <v>30639</v>
      </c>
      <c r="E5" s="7">
        <f>E6+E7</f>
        <v>29578</v>
      </c>
      <c r="F5" s="7">
        <f>F6+F7</f>
        <v>1061</v>
      </c>
      <c r="G5" s="7">
        <f>G6+G7</f>
        <v>14738</v>
      </c>
      <c r="H5" s="13">
        <f t="shared" ref="H5:H10" si="0">C5-(D5+G5)</f>
        <v>56</v>
      </c>
    </row>
    <row r="6" spans="1:8" s="1" customFormat="1" ht="30" customHeight="1">
      <c r="A6" s="248"/>
      <c r="B6" s="9" t="s">
        <v>9</v>
      </c>
      <c r="C6" s="7">
        <v>22214</v>
      </c>
      <c r="D6" s="7">
        <f>E6+F6</f>
        <v>17947</v>
      </c>
      <c r="E6" s="6">
        <v>17273</v>
      </c>
      <c r="F6" s="6">
        <v>674</v>
      </c>
      <c r="G6" s="6">
        <v>4227</v>
      </c>
      <c r="H6" s="11">
        <f t="shared" si="0"/>
        <v>40</v>
      </c>
    </row>
    <row r="7" spans="1:8" s="1" customFormat="1" ht="30" customHeight="1">
      <c r="A7" s="248"/>
      <c r="B7" s="9" t="s">
        <v>10</v>
      </c>
      <c r="C7" s="7">
        <v>23219</v>
      </c>
      <c r="D7" s="7">
        <f>E7+F7</f>
        <v>12692</v>
      </c>
      <c r="E7" s="6">
        <v>12305</v>
      </c>
      <c r="F7" s="6">
        <v>387</v>
      </c>
      <c r="G7" s="6">
        <v>10511</v>
      </c>
      <c r="H7" s="11">
        <f t="shared" si="0"/>
        <v>16</v>
      </c>
    </row>
    <row r="8" spans="1:8" s="1" customFormat="1" ht="30" customHeight="1">
      <c r="A8" s="248" t="s">
        <v>40</v>
      </c>
      <c r="B8" s="9" t="s">
        <v>8</v>
      </c>
      <c r="C8" s="7">
        <f>C9+C10</f>
        <v>45603</v>
      </c>
      <c r="D8" s="7">
        <f>D9+D10</f>
        <v>29581</v>
      </c>
      <c r="E8" s="7">
        <f>E9+E10</f>
        <v>27925</v>
      </c>
      <c r="F8" s="7">
        <f>F9+F10</f>
        <v>1656</v>
      </c>
      <c r="G8" s="7">
        <f>G9+G10</f>
        <v>15537</v>
      </c>
      <c r="H8" s="13">
        <f t="shared" si="0"/>
        <v>485</v>
      </c>
    </row>
    <row r="9" spans="1:8" s="1" customFormat="1" ht="30" customHeight="1">
      <c r="A9" s="248"/>
      <c r="B9" s="9" t="s">
        <v>9</v>
      </c>
      <c r="C9" s="7">
        <v>22329</v>
      </c>
      <c r="D9" s="7">
        <f>E9+F9</f>
        <v>17306</v>
      </c>
      <c r="E9" s="6">
        <v>16175</v>
      </c>
      <c r="F9" s="6">
        <v>1131</v>
      </c>
      <c r="G9" s="6">
        <v>4655</v>
      </c>
      <c r="H9" s="11">
        <f t="shared" si="0"/>
        <v>368</v>
      </c>
    </row>
    <row r="10" spans="1:8" s="1" customFormat="1" ht="30" customHeight="1">
      <c r="A10" s="248"/>
      <c r="B10" s="9" t="s">
        <v>10</v>
      </c>
      <c r="C10" s="7">
        <v>23274</v>
      </c>
      <c r="D10" s="7">
        <f>E10+F10</f>
        <v>12275</v>
      </c>
      <c r="E10" s="6">
        <v>11750</v>
      </c>
      <c r="F10" s="6">
        <v>525</v>
      </c>
      <c r="G10" s="6">
        <v>10882</v>
      </c>
      <c r="H10" s="11">
        <f t="shared" si="0"/>
        <v>117</v>
      </c>
    </row>
    <row r="11" spans="1:8" s="1" customFormat="1" ht="30" customHeight="1">
      <c r="A11" s="248" t="s">
        <v>45</v>
      </c>
      <c r="B11" s="9" t="s">
        <v>8</v>
      </c>
      <c r="C11" s="7">
        <f>C12+C13</f>
        <v>43899</v>
      </c>
      <c r="D11" s="7">
        <f>D12+D13</f>
        <v>27728</v>
      </c>
      <c r="E11" s="7">
        <f>E12+E13</f>
        <v>25954</v>
      </c>
      <c r="F11" s="7">
        <f>F12+F13</f>
        <v>1774</v>
      </c>
      <c r="G11" s="7">
        <f>G12+G13</f>
        <v>15970</v>
      </c>
      <c r="H11" s="13">
        <f>C11-(D11+G11)</f>
        <v>201</v>
      </c>
    </row>
    <row r="12" spans="1:8" s="1" customFormat="1" ht="30" customHeight="1">
      <c r="A12" s="248"/>
      <c r="B12" s="9" t="s">
        <v>9</v>
      </c>
      <c r="C12" s="7">
        <v>21220</v>
      </c>
      <c r="D12" s="7">
        <f>E12+F12</f>
        <v>15992</v>
      </c>
      <c r="E12" s="6">
        <v>14786</v>
      </c>
      <c r="F12" s="6">
        <v>1206</v>
      </c>
      <c r="G12" s="6">
        <v>5134</v>
      </c>
      <c r="H12" s="11">
        <f>C12-(D12+G12)</f>
        <v>94</v>
      </c>
    </row>
    <row r="13" spans="1:8" s="1" customFormat="1" ht="30" customHeight="1">
      <c r="A13" s="248"/>
      <c r="B13" s="9" t="s">
        <v>10</v>
      </c>
      <c r="C13" s="7">
        <v>22679</v>
      </c>
      <c r="D13" s="7">
        <f>E13+F13</f>
        <v>11736</v>
      </c>
      <c r="E13" s="6">
        <v>11168</v>
      </c>
      <c r="F13" s="6">
        <v>568</v>
      </c>
      <c r="G13" s="6">
        <v>10836</v>
      </c>
      <c r="H13" s="11">
        <f>C13-(D13+G13)</f>
        <v>107</v>
      </c>
    </row>
    <row r="14" spans="1:8" s="1" customFormat="1" ht="30" customHeight="1">
      <c r="A14" s="248" t="s">
        <v>50</v>
      </c>
      <c r="B14" s="9" t="s">
        <v>8</v>
      </c>
      <c r="C14" s="7">
        <f>C15+C16</f>
        <v>43348</v>
      </c>
      <c r="D14" s="7">
        <f>D15+D16</f>
        <v>25749</v>
      </c>
      <c r="E14" s="7">
        <f>E15+E16</f>
        <v>24686</v>
      </c>
      <c r="F14" s="7">
        <f>F15+F16</f>
        <v>1063</v>
      </c>
      <c r="G14" s="7">
        <f>G15+G16</f>
        <v>16430</v>
      </c>
      <c r="H14" s="13">
        <f>C14-(D14+G14)</f>
        <v>1169</v>
      </c>
    </row>
    <row r="15" spans="1:8" s="1" customFormat="1" ht="30" customHeight="1">
      <c r="A15" s="248"/>
      <c r="B15" s="9" t="s">
        <v>9</v>
      </c>
      <c r="C15" s="7">
        <v>20917</v>
      </c>
      <c r="D15" s="7">
        <f>E15+F15</f>
        <v>14529</v>
      </c>
      <c r="E15" s="6">
        <v>13819</v>
      </c>
      <c r="F15" s="6">
        <v>710</v>
      </c>
      <c r="G15" s="6">
        <v>5694</v>
      </c>
      <c r="H15" s="11">
        <v>694</v>
      </c>
    </row>
    <row r="16" spans="1:8" s="1" customFormat="1" ht="30" customHeight="1">
      <c r="A16" s="248"/>
      <c r="B16" s="9" t="s">
        <v>10</v>
      </c>
      <c r="C16" s="7">
        <v>22431</v>
      </c>
      <c r="D16" s="7">
        <f>E16+F16</f>
        <v>11220</v>
      </c>
      <c r="E16" s="6">
        <v>10867</v>
      </c>
      <c r="F16" s="6">
        <v>353</v>
      </c>
      <c r="G16" s="6">
        <v>10736</v>
      </c>
      <c r="H16" s="11">
        <v>475</v>
      </c>
    </row>
    <row r="17" spans="1:8" s="1" customFormat="1" ht="30" customHeight="1">
      <c r="A17" s="248" t="s">
        <v>69</v>
      </c>
      <c r="B17" s="9" t="s">
        <v>8</v>
      </c>
      <c r="C17" s="7">
        <f>C18+C19</f>
        <v>42266</v>
      </c>
      <c r="D17" s="7">
        <f>D18+D19</f>
        <v>25463</v>
      </c>
      <c r="E17" s="7">
        <f>E18+E19</f>
        <v>24566</v>
      </c>
      <c r="F17" s="7">
        <f>F18+F19</f>
        <v>897</v>
      </c>
      <c r="G17" s="7">
        <f>G18+G19</f>
        <v>15116</v>
      </c>
      <c r="H17" s="13">
        <f>C17-(D17+G17)</f>
        <v>1687</v>
      </c>
    </row>
    <row r="18" spans="1:8" s="1" customFormat="1" ht="30" customHeight="1">
      <c r="A18" s="248"/>
      <c r="B18" s="9" t="s">
        <v>9</v>
      </c>
      <c r="C18" s="7">
        <f>D18+G18+H18</f>
        <v>20506</v>
      </c>
      <c r="D18" s="7">
        <f>E18+F18</f>
        <v>14066</v>
      </c>
      <c r="E18" s="6">
        <v>13481</v>
      </c>
      <c r="F18" s="6">
        <v>585</v>
      </c>
      <c r="G18" s="6">
        <v>5456</v>
      </c>
      <c r="H18" s="11">
        <v>984</v>
      </c>
    </row>
    <row r="19" spans="1:8" s="1" customFormat="1" ht="30" customHeight="1">
      <c r="A19" s="248"/>
      <c r="B19" s="9" t="s">
        <v>10</v>
      </c>
      <c r="C19" s="7">
        <f>D19+G19+H19</f>
        <v>21760</v>
      </c>
      <c r="D19" s="7">
        <f>E19+F19</f>
        <v>11397</v>
      </c>
      <c r="E19" s="6">
        <v>11085</v>
      </c>
      <c r="F19" s="6">
        <v>312</v>
      </c>
      <c r="G19" s="6">
        <v>9660</v>
      </c>
      <c r="H19" s="11">
        <v>703</v>
      </c>
    </row>
    <row r="20" spans="1:8" ht="30" customHeight="1">
      <c r="A20" s="75" t="s">
        <v>309</v>
      </c>
      <c r="H20" s="49" t="s">
        <v>70</v>
      </c>
    </row>
  </sheetData>
  <mergeCells count="9">
    <mergeCell ref="D3:F3"/>
    <mergeCell ref="A4:B4"/>
    <mergeCell ref="A5:A7"/>
    <mergeCell ref="A8:A10"/>
    <mergeCell ref="A11:A13"/>
    <mergeCell ref="A14:A16"/>
    <mergeCell ref="A17:A19"/>
    <mergeCell ref="A3:B3"/>
    <mergeCell ref="C3:C4"/>
  </mergeCells>
  <phoneticPr fontId="3"/>
  <pageMargins left="0.78740157480314965" right="0.78740157480314965" top="0.98425196850393704" bottom="0.98425196850393704" header="0.51181102362204722" footer="0.51181102362204722"/>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3"/>
  <sheetViews>
    <sheetView showGridLines="0" topLeftCell="A28" zoomScale="80" zoomScaleNormal="80" workbookViewId="0">
      <selection activeCell="C3" sqref="C3:E4"/>
    </sheetView>
  </sheetViews>
  <sheetFormatPr defaultRowHeight="13.5"/>
  <cols>
    <col min="1" max="1" width="28" style="39" customWidth="1"/>
    <col min="2" max="13" width="10" style="39" customWidth="1"/>
    <col min="14" max="16384" width="9" style="39"/>
  </cols>
  <sheetData>
    <row r="1" spans="1:14" s="1" customFormat="1" ht="17.25">
      <c r="A1" s="1" t="s">
        <v>310</v>
      </c>
    </row>
    <row r="2" spans="1:14" s="1" customFormat="1" ht="17.25">
      <c r="J2" s="42"/>
      <c r="K2" s="42"/>
      <c r="L2" s="76"/>
      <c r="M2" s="42" t="s">
        <v>266</v>
      </c>
    </row>
    <row r="3" spans="1:14" ht="30" customHeight="1">
      <c r="A3" s="63" t="s">
        <v>311</v>
      </c>
      <c r="B3" s="77" t="s">
        <v>312</v>
      </c>
      <c r="C3" s="78" t="s">
        <v>313</v>
      </c>
      <c r="D3" s="78" t="s">
        <v>314</v>
      </c>
      <c r="E3" s="78" t="s">
        <v>315</v>
      </c>
      <c r="F3" s="78" t="s">
        <v>316</v>
      </c>
      <c r="G3" s="78" t="s">
        <v>317</v>
      </c>
      <c r="H3" s="78" t="s">
        <v>318</v>
      </c>
      <c r="I3" s="78" t="s">
        <v>319</v>
      </c>
      <c r="J3" s="78" t="s">
        <v>320</v>
      </c>
      <c r="K3" s="78" t="s">
        <v>321</v>
      </c>
      <c r="L3" s="78" t="s">
        <v>322</v>
      </c>
      <c r="M3" s="78" t="s">
        <v>323</v>
      </c>
    </row>
    <row r="4" spans="1:14" ht="18.75" customHeight="1">
      <c r="A4" s="79" t="s">
        <v>324</v>
      </c>
      <c r="B4" s="80">
        <f>SUM(B5:B25)-B6</f>
        <v>24566</v>
      </c>
      <c r="C4" s="80">
        <f>SUM(C5,C7:C25)</f>
        <v>271</v>
      </c>
      <c r="D4" s="80">
        <f t="shared" ref="D4:M4" si="0">SUM(D5,D7:D25)</f>
        <v>1370</v>
      </c>
      <c r="E4" s="80">
        <f t="shared" si="0"/>
        <v>1756</v>
      </c>
      <c r="F4" s="80">
        <f t="shared" si="0"/>
        <v>1896</v>
      </c>
      <c r="G4" s="80">
        <f t="shared" si="0"/>
        <v>2057</v>
      </c>
      <c r="H4" s="80">
        <f t="shared" si="0"/>
        <v>2658</v>
      </c>
      <c r="I4" s="80">
        <f t="shared" si="0"/>
        <v>3347</v>
      </c>
      <c r="J4" s="80">
        <f t="shared" si="0"/>
        <v>2805</v>
      </c>
      <c r="K4" s="80">
        <f t="shared" si="0"/>
        <v>2321</v>
      </c>
      <c r="L4" s="80">
        <f t="shared" si="0"/>
        <v>1997</v>
      </c>
      <c r="M4" s="80">
        <f t="shared" si="0"/>
        <v>4088</v>
      </c>
      <c r="N4" s="81"/>
    </row>
    <row r="5" spans="1:14" ht="18.75" customHeight="1">
      <c r="A5" s="82" t="s">
        <v>325</v>
      </c>
      <c r="B5" s="80">
        <v>724</v>
      </c>
      <c r="C5" s="83">
        <v>3</v>
      </c>
      <c r="D5" s="83">
        <v>11</v>
      </c>
      <c r="E5" s="83">
        <v>16</v>
      </c>
      <c r="F5" s="83">
        <v>25</v>
      </c>
      <c r="G5" s="83">
        <v>19</v>
      </c>
      <c r="H5" s="83">
        <v>33</v>
      </c>
      <c r="I5" s="83">
        <v>32</v>
      </c>
      <c r="J5" s="83">
        <v>23</v>
      </c>
      <c r="K5" s="83">
        <v>34</v>
      </c>
      <c r="L5" s="83">
        <v>69</v>
      </c>
      <c r="M5" s="84">
        <v>459</v>
      </c>
    </row>
    <row r="6" spans="1:14" ht="18.75" customHeight="1">
      <c r="A6" s="82" t="s">
        <v>326</v>
      </c>
      <c r="B6" s="80">
        <v>702</v>
      </c>
      <c r="C6" s="83">
        <v>3</v>
      </c>
      <c r="D6" s="83">
        <v>10</v>
      </c>
      <c r="E6" s="83">
        <v>14</v>
      </c>
      <c r="F6" s="83">
        <v>23</v>
      </c>
      <c r="G6" s="83">
        <v>16</v>
      </c>
      <c r="H6" s="83">
        <v>32</v>
      </c>
      <c r="I6" s="83">
        <v>31</v>
      </c>
      <c r="J6" s="83">
        <v>22</v>
      </c>
      <c r="K6" s="83">
        <v>34</v>
      </c>
      <c r="L6" s="83">
        <v>62</v>
      </c>
      <c r="M6" s="84">
        <v>455</v>
      </c>
    </row>
    <row r="7" spans="1:14" ht="18.75" customHeight="1">
      <c r="A7" s="79" t="s">
        <v>327</v>
      </c>
      <c r="B7" s="80">
        <v>1</v>
      </c>
      <c r="C7" s="85" t="s">
        <v>229</v>
      </c>
      <c r="D7" s="83" t="s">
        <v>229</v>
      </c>
      <c r="E7" s="83" t="s">
        <v>229</v>
      </c>
      <c r="F7" s="83" t="s">
        <v>229</v>
      </c>
      <c r="G7" s="83" t="s">
        <v>229</v>
      </c>
      <c r="H7" s="83" t="s">
        <v>229</v>
      </c>
      <c r="I7" s="83" t="s">
        <v>229</v>
      </c>
      <c r="J7" s="83" t="s">
        <v>229</v>
      </c>
      <c r="K7" s="83" t="s">
        <v>229</v>
      </c>
      <c r="L7" s="83" t="s">
        <v>229</v>
      </c>
      <c r="M7" s="84">
        <v>1</v>
      </c>
    </row>
    <row r="8" spans="1:14" ht="18.75" customHeight="1">
      <c r="A8" s="79" t="s">
        <v>328</v>
      </c>
      <c r="B8" s="80">
        <v>5</v>
      </c>
      <c r="C8" s="85" t="s">
        <v>229</v>
      </c>
      <c r="D8" s="83" t="s">
        <v>229</v>
      </c>
      <c r="E8" s="83" t="s">
        <v>229</v>
      </c>
      <c r="F8" s="83" t="s">
        <v>229</v>
      </c>
      <c r="G8" s="83" t="s">
        <v>229</v>
      </c>
      <c r="H8" s="83">
        <v>1</v>
      </c>
      <c r="I8" s="83">
        <v>1</v>
      </c>
      <c r="J8" s="83" t="s">
        <v>229</v>
      </c>
      <c r="K8" s="83" t="s">
        <v>229</v>
      </c>
      <c r="L8" s="83">
        <v>1</v>
      </c>
      <c r="M8" s="84">
        <v>2</v>
      </c>
    </row>
    <row r="9" spans="1:14" ht="18.75" customHeight="1">
      <c r="A9" s="79" t="s">
        <v>329</v>
      </c>
      <c r="B9" s="80">
        <v>1561</v>
      </c>
      <c r="C9" s="83">
        <v>12</v>
      </c>
      <c r="D9" s="83">
        <v>73</v>
      </c>
      <c r="E9" s="83">
        <v>79</v>
      </c>
      <c r="F9" s="83">
        <v>100</v>
      </c>
      <c r="G9" s="83">
        <v>127</v>
      </c>
      <c r="H9" s="83">
        <v>166</v>
      </c>
      <c r="I9" s="83">
        <v>271</v>
      </c>
      <c r="J9" s="83">
        <v>192</v>
      </c>
      <c r="K9" s="83">
        <v>133</v>
      </c>
      <c r="L9" s="83">
        <v>137</v>
      </c>
      <c r="M9" s="84">
        <v>271</v>
      </c>
    </row>
    <row r="10" spans="1:14" ht="18.75" customHeight="1">
      <c r="A10" s="79" t="s">
        <v>330</v>
      </c>
      <c r="B10" s="80">
        <v>6821</v>
      </c>
      <c r="C10" s="83">
        <v>87</v>
      </c>
      <c r="D10" s="83">
        <v>428</v>
      </c>
      <c r="E10" s="83">
        <v>508</v>
      </c>
      <c r="F10" s="83">
        <v>566</v>
      </c>
      <c r="G10" s="83">
        <v>669</v>
      </c>
      <c r="H10" s="83">
        <v>824</v>
      </c>
      <c r="I10" s="83">
        <v>1020</v>
      </c>
      <c r="J10" s="83">
        <v>908</v>
      </c>
      <c r="K10" s="83">
        <v>685</v>
      </c>
      <c r="L10" s="83">
        <v>463</v>
      </c>
      <c r="M10" s="84">
        <v>663</v>
      </c>
    </row>
    <row r="11" spans="1:14" ht="18.75" customHeight="1">
      <c r="A11" s="79" t="s">
        <v>331</v>
      </c>
      <c r="B11" s="80">
        <v>87</v>
      </c>
      <c r="C11" s="83">
        <v>1</v>
      </c>
      <c r="D11" s="83">
        <v>6</v>
      </c>
      <c r="E11" s="83">
        <v>8</v>
      </c>
      <c r="F11" s="83">
        <v>5</v>
      </c>
      <c r="G11" s="83">
        <v>4</v>
      </c>
      <c r="H11" s="83">
        <v>13</v>
      </c>
      <c r="I11" s="83">
        <v>15</v>
      </c>
      <c r="J11" s="83">
        <v>11</v>
      </c>
      <c r="K11" s="83">
        <v>12</v>
      </c>
      <c r="L11" s="83">
        <v>6</v>
      </c>
      <c r="M11" s="84">
        <v>6</v>
      </c>
    </row>
    <row r="12" spans="1:14" ht="18.75" customHeight="1">
      <c r="A12" s="79" t="s">
        <v>332</v>
      </c>
      <c r="B12" s="80">
        <v>319</v>
      </c>
      <c r="C12" s="85" t="s">
        <v>229</v>
      </c>
      <c r="D12" s="83">
        <v>12</v>
      </c>
      <c r="E12" s="83">
        <v>24</v>
      </c>
      <c r="F12" s="83">
        <v>30</v>
      </c>
      <c r="G12" s="83">
        <v>40</v>
      </c>
      <c r="H12" s="83">
        <v>32</v>
      </c>
      <c r="I12" s="83">
        <v>52</v>
      </c>
      <c r="J12" s="83">
        <v>51</v>
      </c>
      <c r="K12" s="83">
        <v>37</v>
      </c>
      <c r="L12" s="83">
        <v>25</v>
      </c>
      <c r="M12" s="84">
        <v>16</v>
      </c>
    </row>
    <row r="13" spans="1:14" ht="18.75" customHeight="1">
      <c r="A13" s="79" t="s">
        <v>333</v>
      </c>
      <c r="B13" s="80">
        <v>682</v>
      </c>
      <c r="C13" s="83">
        <v>4</v>
      </c>
      <c r="D13" s="83">
        <v>25</v>
      </c>
      <c r="E13" s="83">
        <v>34</v>
      </c>
      <c r="F13" s="83">
        <v>38</v>
      </c>
      <c r="G13" s="83">
        <v>47</v>
      </c>
      <c r="H13" s="83">
        <v>73</v>
      </c>
      <c r="I13" s="83">
        <v>114</v>
      </c>
      <c r="J13" s="83">
        <v>94</v>
      </c>
      <c r="K13" s="83">
        <v>94</v>
      </c>
      <c r="L13" s="83">
        <v>66</v>
      </c>
      <c r="M13" s="84">
        <v>93</v>
      </c>
    </row>
    <row r="14" spans="1:14" ht="18.75" customHeight="1">
      <c r="A14" s="79" t="s">
        <v>334</v>
      </c>
      <c r="B14" s="80">
        <v>3678</v>
      </c>
      <c r="C14" s="83">
        <v>58</v>
      </c>
      <c r="D14" s="83">
        <v>200</v>
      </c>
      <c r="E14" s="83">
        <v>251</v>
      </c>
      <c r="F14" s="83">
        <v>277</v>
      </c>
      <c r="G14" s="83">
        <v>289</v>
      </c>
      <c r="H14" s="83">
        <v>384</v>
      </c>
      <c r="I14" s="83">
        <v>532</v>
      </c>
      <c r="J14" s="83">
        <v>404</v>
      </c>
      <c r="K14" s="83">
        <v>308</v>
      </c>
      <c r="L14" s="83">
        <v>293</v>
      </c>
      <c r="M14" s="84">
        <v>682</v>
      </c>
    </row>
    <row r="15" spans="1:14" ht="18.75" customHeight="1">
      <c r="A15" s="79" t="s">
        <v>335</v>
      </c>
      <c r="B15" s="80">
        <v>434</v>
      </c>
      <c r="C15" s="83">
        <v>1</v>
      </c>
      <c r="D15" s="83">
        <v>28</v>
      </c>
      <c r="E15" s="83">
        <v>45</v>
      </c>
      <c r="F15" s="83">
        <v>40</v>
      </c>
      <c r="G15" s="83">
        <v>36</v>
      </c>
      <c r="H15" s="83">
        <v>48</v>
      </c>
      <c r="I15" s="83">
        <v>65</v>
      </c>
      <c r="J15" s="83">
        <v>66</v>
      </c>
      <c r="K15" s="83">
        <v>42</v>
      </c>
      <c r="L15" s="83">
        <v>28</v>
      </c>
      <c r="M15" s="84">
        <v>35</v>
      </c>
    </row>
    <row r="16" spans="1:14" ht="18.75" customHeight="1">
      <c r="A16" s="79" t="s">
        <v>336</v>
      </c>
      <c r="B16" s="80">
        <v>344</v>
      </c>
      <c r="C16" s="85" t="s">
        <v>229</v>
      </c>
      <c r="D16" s="83">
        <v>11</v>
      </c>
      <c r="E16" s="83">
        <v>13</v>
      </c>
      <c r="F16" s="83">
        <v>24</v>
      </c>
      <c r="G16" s="83">
        <v>18</v>
      </c>
      <c r="H16" s="83">
        <v>23</v>
      </c>
      <c r="I16" s="83">
        <v>37</v>
      </c>
      <c r="J16" s="83">
        <v>28</v>
      </c>
      <c r="K16" s="83">
        <v>30</v>
      </c>
      <c r="L16" s="83">
        <v>40</v>
      </c>
      <c r="M16" s="84">
        <v>120</v>
      </c>
    </row>
    <row r="17" spans="1:14" ht="18.75" customHeight="1">
      <c r="A17" s="79" t="s">
        <v>337</v>
      </c>
      <c r="B17" s="80">
        <v>625</v>
      </c>
      <c r="C17" s="83">
        <v>1</v>
      </c>
      <c r="D17" s="83">
        <v>24</v>
      </c>
      <c r="E17" s="83">
        <v>32</v>
      </c>
      <c r="F17" s="83">
        <v>41</v>
      </c>
      <c r="G17" s="83">
        <v>42</v>
      </c>
      <c r="H17" s="83">
        <v>67</v>
      </c>
      <c r="I17" s="83">
        <v>76</v>
      </c>
      <c r="J17" s="83">
        <v>48</v>
      </c>
      <c r="K17" s="83">
        <v>78</v>
      </c>
      <c r="L17" s="83">
        <v>66</v>
      </c>
      <c r="M17" s="84">
        <v>150</v>
      </c>
    </row>
    <row r="18" spans="1:14" ht="18.75" customHeight="1">
      <c r="A18" s="79" t="s">
        <v>338</v>
      </c>
      <c r="B18" s="80">
        <v>1769</v>
      </c>
      <c r="C18" s="83">
        <v>73</v>
      </c>
      <c r="D18" s="83">
        <v>125</v>
      </c>
      <c r="E18" s="83">
        <v>103</v>
      </c>
      <c r="F18" s="83">
        <v>103</v>
      </c>
      <c r="G18" s="83">
        <v>130</v>
      </c>
      <c r="H18" s="83">
        <v>169</v>
      </c>
      <c r="I18" s="83">
        <v>197</v>
      </c>
      <c r="J18" s="83">
        <v>173</v>
      </c>
      <c r="K18" s="83">
        <v>168</v>
      </c>
      <c r="L18" s="83">
        <v>139</v>
      </c>
      <c r="M18" s="84">
        <v>389</v>
      </c>
    </row>
    <row r="19" spans="1:14" ht="18.75" customHeight="1">
      <c r="A19" s="79" t="s">
        <v>339</v>
      </c>
      <c r="B19" s="80">
        <v>871</v>
      </c>
      <c r="C19" s="83">
        <v>5</v>
      </c>
      <c r="D19" s="83">
        <v>50</v>
      </c>
      <c r="E19" s="83">
        <v>46</v>
      </c>
      <c r="F19" s="83">
        <v>77</v>
      </c>
      <c r="G19" s="83">
        <v>58</v>
      </c>
      <c r="H19" s="83">
        <v>110</v>
      </c>
      <c r="I19" s="83">
        <v>116</v>
      </c>
      <c r="J19" s="83">
        <v>100</v>
      </c>
      <c r="K19" s="83">
        <v>62</v>
      </c>
      <c r="L19" s="83">
        <v>56</v>
      </c>
      <c r="M19" s="84">
        <v>191</v>
      </c>
    </row>
    <row r="20" spans="1:14" ht="18.75" customHeight="1">
      <c r="A20" s="79" t="s">
        <v>340</v>
      </c>
      <c r="B20" s="80">
        <v>907</v>
      </c>
      <c r="C20" s="83">
        <v>5</v>
      </c>
      <c r="D20" s="83">
        <v>50</v>
      </c>
      <c r="E20" s="83">
        <v>86</v>
      </c>
      <c r="F20" s="83">
        <v>69</v>
      </c>
      <c r="G20" s="83">
        <v>57</v>
      </c>
      <c r="H20" s="83">
        <v>89</v>
      </c>
      <c r="I20" s="83">
        <v>127</v>
      </c>
      <c r="J20" s="83">
        <v>99</v>
      </c>
      <c r="K20" s="83">
        <v>119</v>
      </c>
      <c r="L20" s="83">
        <v>90</v>
      </c>
      <c r="M20" s="84">
        <v>116</v>
      </c>
    </row>
    <row r="21" spans="1:14" ht="18.75" customHeight="1">
      <c r="A21" s="79" t="s">
        <v>341</v>
      </c>
      <c r="B21" s="80">
        <v>3295</v>
      </c>
      <c r="C21" s="83">
        <v>5</v>
      </c>
      <c r="D21" s="83">
        <v>199</v>
      </c>
      <c r="E21" s="83">
        <v>316</v>
      </c>
      <c r="F21" s="83">
        <v>302</v>
      </c>
      <c r="G21" s="83">
        <v>319</v>
      </c>
      <c r="H21" s="83">
        <v>386</v>
      </c>
      <c r="I21" s="83">
        <v>399</v>
      </c>
      <c r="J21" s="83">
        <v>360</v>
      </c>
      <c r="K21" s="83">
        <v>315</v>
      </c>
      <c r="L21" s="83">
        <v>294</v>
      </c>
      <c r="M21" s="84">
        <v>400</v>
      </c>
    </row>
    <row r="22" spans="1:14" ht="18.75" customHeight="1">
      <c r="A22" s="79" t="s">
        <v>342</v>
      </c>
      <c r="B22" s="80">
        <v>227</v>
      </c>
      <c r="C22" s="85">
        <v>2</v>
      </c>
      <c r="D22" s="83">
        <v>20</v>
      </c>
      <c r="E22" s="83">
        <v>21</v>
      </c>
      <c r="F22" s="83">
        <v>22</v>
      </c>
      <c r="G22" s="83">
        <v>17</v>
      </c>
      <c r="H22" s="83">
        <v>32</v>
      </c>
      <c r="I22" s="83">
        <v>31</v>
      </c>
      <c r="J22" s="83">
        <v>20</v>
      </c>
      <c r="K22" s="83">
        <v>28</v>
      </c>
      <c r="L22" s="83">
        <v>23</v>
      </c>
      <c r="M22" s="84">
        <v>11</v>
      </c>
    </row>
    <row r="23" spans="1:14" ht="18.75" customHeight="1">
      <c r="A23" s="79" t="s">
        <v>343</v>
      </c>
      <c r="B23" s="80">
        <v>1214</v>
      </c>
      <c r="C23" s="83">
        <v>8</v>
      </c>
      <c r="D23" s="83">
        <v>44</v>
      </c>
      <c r="E23" s="83">
        <v>70</v>
      </c>
      <c r="F23" s="83">
        <v>62</v>
      </c>
      <c r="G23" s="83">
        <v>80</v>
      </c>
      <c r="H23" s="83">
        <v>121</v>
      </c>
      <c r="I23" s="83">
        <v>122</v>
      </c>
      <c r="J23" s="83">
        <v>123</v>
      </c>
      <c r="K23" s="83">
        <v>99</v>
      </c>
      <c r="L23" s="83">
        <v>136</v>
      </c>
      <c r="M23" s="84">
        <v>349</v>
      </c>
    </row>
    <row r="24" spans="1:14" ht="18.75" customHeight="1">
      <c r="A24" s="82" t="s">
        <v>344</v>
      </c>
      <c r="B24" s="80">
        <v>711</v>
      </c>
      <c r="C24" s="85" t="s">
        <v>229</v>
      </c>
      <c r="D24" s="83">
        <v>49</v>
      </c>
      <c r="E24" s="83">
        <v>82</v>
      </c>
      <c r="F24" s="83">
        <v>92</v>
      </c>
      <c r="G24" s="83">
        <v>82</v>
      </c>
      <c r="H24" s="83">
        <v>63</v>
      </c>
      <c r="I24" s="83">
        <v>111</v>
      </c>
      <c r="J24" s="83">
        <v>84</v>
      </c>
      <c r="K24" s="83">
        <v>65</v>
      </c>
      <c r="L24" s="83">
        <v>49</v>
      </c>
      <c r="M24" s="84">
        <v>34</v>
      </c>
    </row>
    <row r="25" spans="1:14" ht="18.75" customHeight="1">
      <c r="A25" s="79" t="s">
        <v>345</v>
      </c>
      <c r="B25" s="80">
        <v>291</v>
      </c>
      <c r="C25" s="83">
        <v>6</v>
      </c>
      <c r="D25" s="83">
        <v>15</v>
      </c>
      <c r="E25" s="83">
        <v>22</v>
      </c>
      <c r="F25" s="83">
        <v>23</v>
      </c>
      <c r="G25" s="83">
        <v>23</v>
      </c>
      <c r="H25" s="83">
        <v>24</v>
      </c>
      <c r="I25" s="83">
        <v>29</v>
      </c>
      <c r="J25" s="83">
        <v>21</v>
      </c>
      <c r="K25" s="83">
        <v>12</v>
      </c>
      <c r="L25" s="83">
        <v>16</v>
      </c>
      <c r="M25" s="84">
        <v>100</v>
      </c>
    </row>
    <row r="26" spans="1:14" ht="18.75" customHeight="1">
      <c r="A26" s="79"/>
      <c r="B26" s="86"/>
      <c r="C26" s="86"/>
      <c r="D26" s="86"/>
      <c r="E26" s="86"/>
      <c r="F26" s="86"/>
      <c r="G26" s="86"/>
      <c r="H26" s="87"/>
      <c r="I26" s="86"/>
      <c r="J26" s="86"/>
      <c r="K26" s="86"/>
      <c r="L26" s="86"/>
      <c r="M26" s="86"/>
    </row>
    <row r="27" spans="1:14" ht="18.75" customHeight="1">
      <c r="A27" s="88" t="s">
        <v>346</v>
      </c>
      <c r="B27" s="89">
        <f>SUM(B28:B48)-B29</f>
        <v>13481</v>
      </c>
      <c r="C27" s="89">
        <f>SUM(C28,C30:C48)</f>
        <v>138</v>
      </c>
      <c r="D27" s="89">
        <f t="shared" ref="D27:L27" si="1">SUM(D28,D30:D48)</f>
        <v>719</v>
      </c>
      <c r="E27" s="89">
        <f t="shared" si="1"/>
        <v>963</v>
      </c>
      <c r="F27" s="89">
        <f t="shared" si="1"/>
        <v>1078</v>
      </c>
      <c r="G27" s="89">
        <f t="shared" si="1"/>
        <v>1165</v>
      </c>
      <c r="H27" s="89">
        <f t="shared" si="1"/>
        <v>1420</v>
      </c>
      <c r="I27" s="89">
        <f t="shared" si="1"/>
        <v>1830</v>
      </c>
      <c r="J27" s="89">
        <f t="shared" si="1"/>
        <v>1482</v>
      </c>
      <c r="K27" s="89">
        <f t="shared" si="1"/>
        <v>1266</v>
      </c>
      <c r="L27" s="89">
        <f t="shared" si="1"/>
        <v>1081</v>
      </c>
      <c r="M27" s="89">
        <f>SUM(M28,M30:M48)</f>
        <v>2339</v>
      </c>
      <c r="N27" s="81"/>
    </row>
    <row r="28" spans="1:14" ht="18.75" customHeight="1">
      <c r="A28" s="82" t="s">
        <v>325</v>
      </c>
      <c r="B28" s="89">
        <v>458</v>
      </c>
      <c r="C28" s="90">
        <v>2</v>
      </c>
      <c r="D28" s="90">
        <v>7</v>
      </c>
      <c r="E28" s="90">
        <v>11</v>
      </c>
      <c r="F28" s="90">
        <v>19</v>
      </c>
      <c r="G28" s="90">
        <v>14</v>
      </c>
      <c r="H28" s="90">
        <v>17</v>
      </c>
      <c r="I28" s="90">
        <v>21</v>
      </c>
      <c r="J28" s="90">
        <v>13</v>
      </c>
      <c r="K28" s="90">
        <v>20</v>
      </c>
      <c r="L28" s="90">
        <v>50</v>
      </c>
      <c r="M28" s="90">
        <v>284</v>
      </c>
    </row>
    <row r="29" spans="1:14" ht="18.75" customHeight="1">
      <c r="A29" s="82" t="s">
        <v>326</v>
      </c>
      <c r="B29" s="89">
        <v>436</v>
      </c>
      <c r="C29" s="90">
        <v>2</v>
      </c>
      <c r="D29" s="90">
        <v>6</v>
      </c>
      <c r="E29" s="90">
        <v>9</v>
      </c>
      <c r="F29" s="90">
        <v>17</v>
      </c>
      <c r="G29" s="90">
        <v>11</v>
      </c>
      <c r="H29" s="90">
        <v>16</v>
      </c>
      <c r="I29" s="90">
        <v>20</v>
      </c>
      <c r="J29" s="90">
        <v>12</v>
      </c>
      <c r="K29" s="90">
        <v>20</v>
      </c>
      <c r="L29" s="90">
        <v>43</v>
      </c>
      <c r="M29" s="90">
        <v>280</v>
      </c>
    </row>
    <row r="30" spans="1:14" ht="18.75" customHeight="1">
      <c r="A30" s="79" t="s">
        <v>327</v>
      </c>
      <c r="B30" s="89">
        <v>1</v>
      </c>
      <c r="C30" s="90" t="s">
        <v>229</v>
      </c>
      <c r="D30" s="90" t="s">
        <v>229</v>
      </c>
      <c r="E30" s="90" t="s">
        <v>229</v>
      </c>
      <c r="F30" s="90" t="s">
        <v>229</v>
      </c>
      <c r="G30" s="90" t="s">
        <v>229</v>
      </c>
      <c r="H30" s="90" t="s">
        <v>229</v>
      </c>
      <c r="I30" s="90" t="s">
        <v>229</v>
      </c>
      <c r="J30" s="90" t="s">
        <v>229</v>
      </c>
      <c r="K30" s="90" t="s">
        <v>229</v>
      </c>
      <c r="L30" s="90" t="s">
        <v>229</v>
      </c>
      <c r="M30" s="90">
        <v>1</v>
      </c>
    </row>
    <row r="31" spans="1:14" ht="18.75" customHeight="1">
      <c r="A31" s="79" t="s">
        <v>328</v>
      </c>
      <c r="B31" s="89">
        <v>5</v>
      </c>
      <c r="C31" s="90" t="s">
        <v>229</v>
      </c>
      <c r="D31" s="90" t="s">
        <v>229</v>
      </c>
      <c r="E31" s="90" t="s">
        <v>229</v>
      </c>
      <c r="F31" s="90" t="s">
        <v>229</v>
      </c>
      <c r="G31" s="90" t="s">
        <v>229</v>
      </c>
      <c r="H31" s="90">
        <v>1</v>
      </c>
      <c r="I31" s="90">
        <v>1</v>
      </c>
      <c r="J31" s="90" t="s">
        <v>229</v>
      </c>
      <c r="K31" s="90" t="s">
        <v>229</v>
      </c>
      <c r="L31" s="90">
        <v>1</v>
      </c>
      <c r="M31" s="90">
        <v>2</v>
      </c>
    </row>
    <row r="32" spans="1:14" ht="18.75" customHeight="1">
      <c r="A32" s="79" t="s">
        <v>329</v>
      </c>
      <c r="B32" s="89">
        <v>1290</v>
      </c>
      <c r="C32" s="90">
        <v>11</v>
      </c>
      <c r="D32" s="90">
        <v>69</v>
      </c>
      <c r="E32" s="90">
        <v>70</v>
      </c>
      <c r="F32" s="90">
        <v>89</v>
      </c>
      <c r="G32" s="90">
        <v>105</v>
      </c>
      <c r="H32" s="90">
        <v>138</v>
      </c>
      <c r="I32" s="90">
        <v>218</v>
      </c>
      <c r="J32" s="90">
        <v>152</v>
      </c>
      <c r="K32" s="90">
        <v>112</v>
      </c>
      <c r="L32" s="90">
        <v>109</v>
      </c>
      <c r="M32" s="90">
        <v>217</v>
      </c>
    </row>
    <row r="33" spans="1:13" ht="18.75" customHeight="1">
      <c r="A33" s="79" t="s">
        <v>330</v>
      </c>
      <c r="B33" s="89">
        <v>4608</v>
      </c>
      <c r="C33" s="90">
        <v>52</v>
      </c>
      <c r="D33" s="90">
        <v>281</v>
      </c>
      <c r="E33" s="90">
        <v>353</v>
      </c>
      <c r="F33" s="90">
        <v>395</v>
      </c>
      <c r="G33" s="90">
        <v>453</v>
      </c>
      <c r="H33" s="90">
        <v>533</v>
      </c>
      <c r="I33" s="90">
        <v>687</v>
      </c>
      <c r="J33" s="90">
        <v>604</v>
      </c>
      <c r="K33" s="90">
        <v>477</v>
      </c>
      <c r="L33" s="90">
        <v>318</v>
      </c>
      <c r="M33" s="90">
        <v>455</v>
      </c>
    </row>
    <row r="34" spans="1:13" ht="18.75" customHeight="1">
      <c r="A34" s="79" t="s">
        <v>331</v>
      </c>
      <c r="B34" s="89">
        <v>72</v>
      </c>
      <c r="C34" s="90">
        <v>1</v>
      </c>
      <c r="D34" s="90">
        <v>5</v>
      </c>
      <c r="E34" s="90">
        <v>7</v>
      </c>
      <c r="F34" s="90">
        <v>3</v>
      </c>
      <c r="G34" s="90">
        <v>2</v>
      </c>
      <c r="H34" s="90">
        <v>10</v>
      </c>
      <c r="I34" s="90">
        <v>13</v>
      </c>
      <c r="J34" s="90">
        <v>9</v>
      </c>
      <c r="K34" s="90">
        <v>11</v>
      </c>
      <c r="L34" s="90">
        <v>6</v>
      </c>
      <c r="M34" s="90">
        <v>5</v>
      </c>
    </row>
    <row r="35" spans="1:13" ht="18.75" customHeight="1">
      <c r="A35" s="79" t="s">
        <v>332</v>
      </c>
      <c r="B35" s="89">
        <v>232</v>
      </c>
      <c r="C35" s="90" t="s">
        <v>229</v>
      </c>
      <c r="D35" s="90">
        <v>8</v>
      </c>
      <c r="E35" s="90">
        <v>17</v>
      </c>
      <c r="F35" s="90">
        <v>19</v>
      </c>
      <c r="G35" s="90">
        <v>28</v>
      </c>
      <c r="H35" s="90">
        <v>21</v>
      </c>
      <c r="I35" s="90">
        <v>35</v>
      </c>
      <c r="J35" s="90">
        <v>40</v>
      </c>
      <c r="K35" s="90">
        <v>31</v>
      </c>
      <c r="L35" s="90">
        <v>19</v>
      </c>
      <c r="M35" s="90">
        <v>14</v>
      </c>
    </row>
    <row r="36" spans="1:13" ht="18.75" customHeight="1">
      <c r="A36" s="79" t="s">
        <v>333</v>
      </c>
      <c r="B36" s="89">
        <v>555</v>
      </c>
      <c r="C36" s="90">
        <v>3</v>
      </c>
      <c r="D36" s="90">
        <v>23</v>
      </c>
      <c r="E36" s="90">
        <v>30</v>
      </c>
      <c r="F36" s="90">
        <v>32</v>
      </c>
      <c r="G36" s="90">
        <v>35</v>
      </c>
      <c r="H36" s="90">
        <v>62</v>
      </c>
      <c r="I36" s="90">
        <v>83</v>
      </c>
      <c r="J36" s="90">
        <v>76</v>
      </c>
      <c r="K36" s="90">
        <v>77</v>
      </c>
      <c r="L36" s="90">
        <v>52</v>
      </c>
      <c r="M36" s="90">
        <v>82</v>
      </c>
    </row>
    <row r="37" spans="1:13" ht="18.75" customHeight="1">
      <c r="A37" s="79" t="s">
        <v>334</v>
      </c>
      <c r="B37" s="89">
        <v>1847</v>
      </c>
      <c r="C37" s="90">
        <v>26</v>
      </c>
      <c r="D37" s="90">
        <v>102</v>
      </c>
      <c r="E37" s="90">
        <v>126</v>
      </c>
      <c r="F37" s="90">
        <v>149</v>
      </c>
      <c r="G37" s="90">
        <v>159</v>
      </c>
      <c r="H37" s="90">
        <v>205</v>
      </c>
      <c r="I37" s="90">
        <v>255</v>
      </c>
      <c r="J37" s="90">
        <v>192</v>
      </c>
      <c r="K37" s="90">
        <v>133</v>
      </c>
      <c r="L37" s="90">
        <v>133</v>
      </c>
      <c r="M37" s="90">
        <v>367</v>
      </c>
    </row>
    <row r="38" spans="1:13" ht="18.75" customHeight="1">
      <c r="A38" s="79" t="s">
        <v>335</v>
      </c>
      <c r="B38" s="89">
        <v>177</v>
      </c>
      <c r="C38" s="90" t="s">
        <v>229</v>
      </c>
      <c r="D38" s="90">
        <v>11</v>
      </c>
      <c r="E38" s="90">
        <v>17</v>
      </c>
      <c r="F38" s="90">
        <v>21</v>
      </c>
      <c r="G38" s="90">
        <v>14</v>
      </c>
      <c r="H38" s="90">
        <v>16</v>
      </c>
      <c r="I38" s="90">
        <v>24</v>
      </c>
      <c r="J38" s="90">
        <v>32</v>
      </c>
      <c r="K38" s="90">
        <v>19</v>
      </c>
      <c r="L38" s="90">
        <v>11</v>
      </c>
      <c r="M38" s="90">
        <v>12</v>
      </c>
    </row>
    <row r="39" spans="1:13" ht="18.75" customHeight="1">
      <c r="A39" s="79" t="s">
        <v>336</v>
      </c>
      <c r="B39" s="89">
        <v>208</v>
      </c>
      <c r="C39" s="90" t="s">
        <v>229</v>
      </c>
      <c r="D39" s="90">
        <v>7</v>
      </c>
      <c r="E39" s="90">
        <v>5</v>
      </c>
      <c r="F39" s="90">
        <v>14</v>
      </c>
      <c r="G39" s="90">
        <v>13</v>
      </c>
      <c r="H39" s="90">
        <v>16</v>
      </c>
      <c r="I39" s="90">
        <v>18</v>
      </c>
      <c r="J39" s="90">
        <v>13</v>
      </c>
      <c r="K39" s="90">
        <v>20</v>
      </c>
      <c r="L39" s="90">
        <v>25</v>
      </c>
      <c r="M39" s="90">
        <v>77</v>
      </c>
    </row>
    <row r="40" spans="1:13" ht="18.75" customHeight="1">
      <c r="A40" s="79" t="s">
        <v>337</v>
      </c>
      <c r="B40" s="89">
        <v>379</v>
      </c>
      <c r="C40" s="90">
        <v>1</v>
      </c>
      <c r="D40" s="90">
        <v>13</v>
      </c>
      <c r="E40" s="90">
        <v>19</v>
      </c>
      <c r="F40" s="90">
        <v>29</v>
      </c>
      <c r="G40" s="90">
        <v>25</v>
      </c>
      <c r="H40" s="90">
        <v>34</v>
      </c>
      <c r="I40" s="90">
        <v>38</v>
      </c>
      <c r="J40" s="90">
        <v>23</v>
      </c>
      <c r="K40" s="90">
        <v>40</v>
      </c>
      <c r="L40" s="90">
        <v>43</v>
      </c>
      <c r="M40" s="90">
        <v>114</v>
      </c>
    </row>
    <row r="41" spans="1:13" ht="18.75" customHeight="1">
      <c r="A41" s="79" t="s">
        <v>338</v>
      </c>
      <c r="B41" s="89">
        <v>693</v>
      </c>
      <c r="C41" s="90">
        <v>29</v>
      </c>
      <c r="D41" s="90">
        <v>40</v>
      </c>
      <c r="E41" s="90">
        <v>39</v>
      </c>
      <c r="F41" s="90">
        <v>44</v>
      </c>
      <c r="G41" s="90">
        <v>50</v>
      </c>
      <c r="H41" s="90">
        <v>67</v>
      </c>
      <c r="I41" s="90">
        <v>103</v>
      </c>
      <c r="J41" s="90">
        <v>69</v>
      </c>
      <c r="K41" s="90">
        <v>63</v>
      </c>
      <c r="L41" s="90">
        <v>52</v>
      </c>
      <c r="M41" s="90">
        <v>137</v>
      </c>
    </row>
    <row r="42" spans="1:13" ht="18.75" customHeight="1">
      <c r="A42" s="79" t="s">
        <v>339</v>
      </c>
      <c r="B42" s="89">
        <v>342</v>
      </c>
      <c r="C42" s="90">
        <v>2</v>
      </c>
      <c r="D42" s="90">
        <v>17</v>
      </c>
      <c r="E42" s="90">
        <v>21</v>
      </c>
      <c r="F42" s="90">
        <v>27</v>
      </c>
      <c r="G42" s="90">
        <v>26</v>
      </c>
      <c r="H42" s="90">
        <v>49</v>
      </c>
      <c r="I42" s="90">
        <v>38</v>
      </c>
      <c r="J42" s="90">
        <v>37</v>
      </c>
      <c r="K42" s="90">
        <v>27</v>
      </c>
      <c r="L42" s="90">
        <v>22</v>
      </c>
      <c r="M42" s="90">
        <v>76</v>
      </c>
    </row>
    <row r="43" spans="1:13" ht="18.75" customHeight="1">
      <c r="A43" s="79" t="s">
        <v>340</v>
      </c>
      <c r="B43" s="89">
        <v>351</v>
      </c>
      <c r="C43" s="90">
        <v>2</v>
      </c>
      <c r="D43" s="90">
        <v>18</v>
      </c>
      <c r="E43" s="90">
        <v>38</v>
      </c>
      <c r="F43" s="90">
        <v>32</v>
      </c>
      <c r="G43" s="90">
        <v>22</v>
      </c>
      <c r="H43" s="90">
        <v>25</v>
      </c>
      <c r="I43" s="90">
        <v>38</v>
      </c>
      <c r="J43" s="90">
        <v>27</v>
      </c>
      <c r="K43" s="90">
        <v>45</v>
      </c>
      <c r="L43" s="90">
        <v>43</v>
      </c>
      <c r="M43" s="90">
        <v>61</v>
      </c>
    </row>
    <row r="44" spans="1:13" ht="18.75" customHeight="1">
      <c r="A44" s="79" t="s">
        <v>341</v>
      </c>
      <c r="B44" s="89">
        <v>802</v>
      </c>
      <c r="C44" s="90">
        <v>1</v>
      </c>
      <c r="D44" s="90">
        <v>46</v>
      </c>
      <c r="E44" s="90">
        <v>86</v>
      </c>
      <c r="F44" s="90">
        <v>85</v>
      </c>
      <c r="G44" s="90">
        <v>95</v>
      </c>
      <c r="H44" s="90">
        <v>81</v>
      </c>
      <c r="I44" s="90">
        <v>84</v>
      </c>
      <c r="J44" s="90">
        <v>60</v>
      </c>
      <c r="K44" s="90">
        <v>68</v>
      </c>
      <c r="L44" s="90">
        <v>56</v>
      </c>
      <c r="M44" s="90">
        <v>140</v>
      </c>
    </row>
    <row r="45" spans="1:13" ht="18.75" customHeight="1">
      <c r="A45" s="79" t="s">
        <v>342</v>
      </c>
      <c r="B45" s="89">
        <v>138</v>
      </c>
      <c r="C45" s="90">
        <v>1</v>
      </c>
      <c r="D45" s="90">
        <v>9</v>
      </c>
      <c r="E45" s="90">
        <v>10</v>
      </c>
      <c r="F45" s="90">
        <v>10</v>
      </c>
      <c r="G45" s="90">
        <v>13</v>
      </c>
      <c r="H45" s="90">
        <v>23</v>
      </c>
      <c r="I45" s="90">
        <v>23</v>
      </c>
      <c r="J45" s="90">
        <v>14</v>
      </c>
      <c r="K45" s="90">
        <v>16</v>
      </c>
      <c r="L45" s="90">
        <v>16</v>
      </c>
      <c r="M45" s="90">
        <v>3</v>
      </c>
    </row>
    <row r="46" spans="1:13" ht="18.75" customHeight="1">
      <c r="A46" s="79" t="s">
        <v>343</v>
      </c>
      <c r="B46" s="89">
        <v>711</v>
      </c>
      <c r="C46" s="90">
        <v>7</v>
      </c>
      <c r="D46" s="90">
        <v>35</v>
      </c>
      <c r="E46" s="90">
        <v>42</v>
      </c>
      <c r="F46" s="90">
        <v>36</v>
      </c>
      <c r="G46" s="90">
        <v>42</v>
      </c>
      <c r="H46" s="90">
        <v>72</v>
      </c>
      <c r="I46" s="90">
        <v>67</v>
      </c>
      <c r="J46" s="90">
        <v>61</v>
      </c>
      <c r="K46" s="90">
        <v>56</v>
      </c>
      <c r="L46" s="90">
        <v>86</v>
      </c>
      <c r="M46" s="90">
        <v>207</v>
      </c>
    </row>
    <row r="47" spans="1:13" ht="18.75" customHeight="1">
      <c r="A47" s="82" t="s">
        <v>344</v>
      </c>
      <c r="B47" s="89">
        <v>450</v>
      </c>
      <c r="C47" s="90" t="s">
        <v>229</v>
      </c>
      <c r="D47" s="90">
        <v>21</v>
      </c>
      <c r="E47" s="90">
        <v>58</v>
      </c>
      <c r="F47" s="90">
        <v>63</v>
      </c>
      <c r="G47" s="90">
        <v>56</v>
      </c>
      <c r="H47" s="90">
        <v>35</v>
      </c>
      <c r="I47" s="90">
        <v>65</v>
      </c>
      <c r="J47" s="90">
        <v>49</v>
      </c>
      <c r="K47" s="90">
        <v>45</v>
      </c>
      <c r="L47" s="90">
        <v>31</v>
      </c>
      <c r="M47" s="90">
        <v>27</v>
      </c>
    </row>
    <row r="48" spans="1:13" ht="18.75" customHeight="1">
      <c r="A48" s="79" t="s">
        <v>345</v>
      </c>
      <c r="B48" s="89">
        <v>162</v>
      </c>
      <c r="C48" s="90" t="s">
        <v>229</v>
      </c>
      <c r="D48" s="90">
        <v>7</v>
      </c>
      <c r="E48" s="90">
        <v>14</v>
      </c>
      <c r="F48" s="90">
        <v>11</v>
      </c>
      <c r="G48" s="90">
        <v>13</v>
      </c>
      <c r="H48" s="90">
        <v>15</v>
      </c>
      <c r="I48" s="90">
        <v>19</v>
      </c>
      <c r="J48" s="90">
        <v>11</v>
      </c>
      <c r="K48" s="90">
        <v>6</v>
      </c>
      <c r="L48" s="90">
        <v>8</v>
      </c>
      <c r="M48" s="90">
        <v>58</v>
      </c>
    </row>
    <row r="49" spans="1:14" ht="18.75" customHeight="1">
      <c r="A49" s="79"/>
      <c r="B49" s="89"/>
      <c r="C49" s="90"/>
      <c r="D49" s="90"/>
      <c r="E49" s="90"/>
      <c r="F49" s="90"/>
      <c r="G49" s="90"/>
      <c r="H49" s="90"/>
      <c r="I49" s="90"/>
      <c r="J49" s="90"/>
      <c r="K49" s="90"/>
      <c r="L49" s="90"/>
      <c r="M49" s="90"/>
    </row>
    <row r="50" spans="1:14" ht="18.75" customHeight="1">
      <c r="A50" s="91" t="s">
        <v>347</v>
      </c>
      <c r="B50" s="92">
        <f>SUM(B51:B71)-B52</f>
        <v>11085</v>
      </c>
      <c r="C50" s="92">
        <f>SUM(C51,C53:C71)</f>
        <v>133</v>
      </c>
      <c r="D50" s="92">
        <f t="shared" ref="D50:M50" si="2">SUM(D51,D53:D71)</f>
        <v>651</v>
      </c>
      <c r="E50" s="92">
        <f t="shared" si="2"/>
        <v>793</v>
      </c>
      <c r="F50" s="92">
        <f t="shared" si="2"/>
        <v>818</v>
      </c>
      <c r="G50" s="92">
        <f t="shared" si="2"/>
        <v>892</v>
      </c>
      <c r="H50" s="92">
        <f t="shared" si="2"/>
        <v>1238</v>
      </c>
      <c r="I50" s="92">
        <f t="shared" si="2"/>
        <v>1517</v>
      </c>
      <c r="J50" s="92">
        <f t="shared" si="2"/>
        <v>1323</v>
      </c>
      <c r="K50" s="92">
        <f t="shared" si="2"/>
        <v>1055</v>
      </c>
      <c r="L50" s="92">
        <f t="shared" si="2"/>
        <v>916</v>
      </c>
      <c r="M50" s="92">
        <f t="shared" si="2"/>
        <v>1749</v>
      </c>
      <c r="N50" s="81"/>
    </row>
    <row r="51" spans="1:14" ht="18.75" customHeight="1">
      <c r="A51" s="82" t="s">
        <v>325</v>
      </c>
      <c r="B51" s="93">
        <v>266</v>
      </c>
      <c r="C51" s="83">
        <v>1</v>
      </c>
      <c r="D51" s="83">
        <v>4</v>
      </c>
      <c r="E51" s="83">
        <v>5</v>
      </c>
      <c r="F51" s="83">
        <v>6</v>
      </c>
      <c r="G51" s="83">
        <v>5</v>
      </c>
      <c r="H51" s="83">
        <v>16</v>
      </c>
      <c r="I51" s="83">
        <v>11</v>
      </c>
      <c r="J51" s="83">
        <v>10</v>
      </c>
      <c r="K51" s="83">
        <v>14</v>
      </c>
      <c r="L51" s="83">
        <v>19</v>
      </c>
      <c r="M51" s="83">
        <v>175</v>
      </c>
    </row>
    <row r="52" spans="1:14" ht="18.75" customHeight="1">
      <c r="A52" s="82" t="s">
        <v>326</v>
      </c>
      <c r="B52" s="93">
        <v>266</v>
      </c>
      <c r="C52" s="83">
        <v>1</v>
      </c>
      <c r="D52" s="83">
        <v>4</v>
      </c>
      <c r="E52" s="83">
        <v>5</v>
      </c>
      <c r="F52" s="83">
        <v>6</v>
      </c>
      <c r="G52" s="83">
        <v>5</v>
      </c>
      <c r="H52" s="83">
        <v>16</v>
      </c>
      <c r="I52" s="83">
        <v>11</v>
      </c>
      <c r="J52" s="83">
        <v>10</v>
      </c>
      <c r="K52" s="83">
        <v>14</v>
      </c>
      <c r="L52" s="83">
        <v>19</v>
      </c>
      <c r="M52" s="83">
        <v>175</v>
      </c>
    </row>
    <row r="53" spans="1:14" ht="18.75" customHeight="1">
      <c r="A53" s="82" t="s">
        <v>327</v>
      </c>
      <c r="B53" s="93" t="s">
        <v>229</v>
      </c>
      <c r="C53" s="83" t="s">
        <v>229</v>
      </c>
      <c r="D53" s="83" t="s">
        <v>229</v>
      </c>
      <c r="E53" s="83" t="s">
        <v>229</v>
      </c>
      <c r="F53" s="83" t="s">
        <v>229</v>
      </c>
      <c r="G53" s="83" t="s">
        <v>229</v>
      </c>
      <c r="H53" s="83" t="s">
        <v>229</v>
      </c>
      <c r="I53" s="83" t="s">
        <v>229</v>
      </c>
      <c r="J53" s="83" t="s">
        <v>229</v>
      </c>
      <c r="K53" s="83" t="s">
        <v>229</v>
      </c>
      <c r="L53" s="83" t="s">
        <v>229</v>
      </c>
      <c r="M53" s="83" t="s">
        <v>229</v>
      </c>
    </row>
    <row r="54" spans="1:14" ht="18.75" customHeight="1">
      <c r="A54" s="79" t="s">
        <v>328</v>
      </c>
      <c r="B54" s="93" t="s">
        <v>229</v>
      </c>
      <c r="C54" s="83" t="s">
        <v>229</v>
      </c>
      <c r="D54" s="83" t="s">
        <v>229</v>
      </c>
      <c r="E54" s="83" t="s">
        <v>229</v>
      </c>
      <c r="F54" s="83" t="s">
        <v>229</v>
      </c>
      <c r="G54" s="83" t="s">
        <v>229</v>
      </c>
      <c r="H54" s="83" t="s">
        <v>229</v>
      </c>
      <c r="I54" s="83" t="s">
        <v>229</v>
      </c>
      <c r="J54" s="83" t="s">
        <v>229</v>
      </c>
      <c r="K54" s="83" t="s">
        <v>229</v>
      </c>
      <c r="L54" s="83" t="s">
        <v>229</v>
      </c>
      <c r="M54" s="83" t="s">
        <v>229</v>
      </c>
    </row>
    <row r="55" spans="1:14" ht="18.75" customHeight="1">
      <c r="A55" s="79" t="s">
        <v>329</v>
      </c>
      <c r="B55" s="93">
        <v>271</v>
      </c>
      <c r="C55" s="83">
        <v>1</v>
      </c>
      <c r="D55" s="83">
        <v>4</v>
      </c>
      <c r="E55" s="83">
        <v>9</v>
      </c>
      <c r="F55" s="83">
        <v>11</v>
      </c>
      <c r="G55" s="83">
        <v>22</v>
      </c>
      <c r="H55" s="83">
        <v>28</v>
      </c>
      <c r="I55" s="83">
        <v>53</v>
      </c>
      <c r="J55" s="83">
        <v>40</v>
      </c>
      <c r="K55" s="83">
        <v>21</v>
      </c>
      <c r="L55" s="83">
        <v>28</v>
      </c>
      <c r="M55" s="83">
        <v>54</v>
      </c>
    </row>
    <row r="56" spans="1:14" ht="18.75" customHeight="1">
      <c r="A56" s="79" t="s">
        <v>330</v>
      </c>
      <c r="B56" s="93">
        <v>2213</v>
      </c>
      <c r="C56" s="83">
        <v>35</v>
      </c>
      <c r="D56" s="83">
        <v>147</v>
      </c>
      <c r="E56" s="83">
        <v>155</v>
      </c>
      <c r="F56" s="83">
        <v>171</v>
      </c>
      <c r="G56" s="83">
        <v>216</v>
      </c>
      <c r="H56" s="83">
        <v>291</v>
      </c>
      <c r="I56" s="83">
        <v>333</v>
      </c>
      <c r="J56" s="83">
        <v>304</v>
      </c>
      <c r="K56" s="83">
        <v>208</v>
      </c>
      <c r="L56" s="83">
        <v>145</v>
      </c>
      <c r="M56" s="83">
        <v>208</v>
      </c>
    </row>
    <row r="57" spans="1:14" ht="18.75" customHeight="1">
      <c r="A57" s="79" t="s">
        <v>331</v>
      </c>
      <c r="B57" s="93">
        <v>15</v>
      </c>
      <c r="C57" s="83" t="s">
        <v>229</v>
      </c>
      <c r="D57" s="83">
        <v>1</v>
      </c>
      <c r="E57" s="83">
        <v>1</v>
      </c>
      <c r="F57" s="83">
        <v>2</v>
      </c>
      <c r="G57" s="83">
        <v>2</v>
      </c>
      <c r="H57" s="83">
        <v>3</v>
      </c>
      <c r="I57" s="83">
        <v>2</v>
      </c>
      <c r="J57" s="83">
        <v>2</v>
      </c>
      <c r="K57" s="83">
        <v>1</v>
      </c>
      <c r="L57" s="83" t="s">
        <v>229</v>
      </c>
      <c r="M57" s="83">
        <v>1</v>
      </c>
    </row>
    <row r="58" spans="1:14" ht="18.75" customHeight="1">
      <c r="A58" s="79" t="s">
        <v>332</v>
      </c>
      <c r="B58" s="93">
        <v>87</v>
      </c>
      <c r="C58" s="83" t="s">
        <v>229</v>
      </c>
      <c r="D58" s="83">
        <v>4</v>
      </c>
      <c r="E58" s="83">
        <v>7</v>
      </c>
      <c r="F58" s="83">
        <v>11</v>
      </c>
      <c r="G58" s="83">
        <v>12</v>
      </c>
      <c r="H58" s="83">
        <v>11</v>
      </c>
      <c r="I58" s="83">
        <v>17</v>
      </c>
      <c r="J58" s="83">
        <v>11</v>
      </c>
      <c r="K58" s="83">
        <v>6</v>
      </c>
      <c r="L58" s="83">
        <v>6</v>
      </c>
      <c r="M58" s="83">
        <v>2</v>
      </c>
    </row>
    <row r="59" spans="1:14" ht="18.75" customHeight="1">
      <c r="A59" s="79" t="s">
        <v>333</v>
      </c>
      <c r="B59" s="93">
        <v>127</v>
      </c>
      <c r="C59" s="83">
        <v>1</v>
      </c>
      <c r="D59" s="83">
        <v>2</v>
      </c>
      <c r="E59" s="83">
        <v>4</v>
      </c>
      <c r="F59" s="83">
        <v>6</v>
      </c>
      <c r="G59" s="83">
        <v>12</v>
      </c>
      <c r="H59" s="83">
        <v>11</v>
      </c>
      <c r="I59" s="83">
        <v>31</v>
      </c>
      <c r="J59" s="83">
        <v>18</v>
      </c>
      <c r="K59" s="83">
        <v>17</v>
      </c>
      <c r="L59" s="83">
        <v>14</v>
      </c>
      <c r="M59" s="83">
        <v>11</v>
      </c>
    </row>
    <row r="60" spans="1:14" ht="18.75" customHeight="1">
      <c r="A60" s="79" t="s">
        <v>334</v>
      </c>
      <c r="B60" s="93">
        <v>1831</v>
      </c>
      <c r="C60" s="83">
        <v>32</v>
      </c>
      <c r="D60" s="83">
        <v>98</v>
      </c>
      <c r="E60" s="83">
        <v>125</v>
      </c>
      <c r="F60" s="83">
        <v>128</v>
      </c>
      <c r="G60" s="83">
        <v>130</v>
      </c>
      <c r="H60" s="83">
        <v>179</v>
      </c>
      <c r="I60" s="83">
        <v>277</v>
      </c>
      <c r="J60" s="83">
        <v>212</v>
      </c>
      <c r="K60" s="83">
        <v>175</v>
      </c>
      <c r="L60" s="83">
        <v>160</v>
      </c>
      <c r="M60" s="83">
        <v>315</v>
      </c>
    </row>
    <row r="61" spans="1:14" ht="18.75" customHeight="1">
      <c r="A61" s="79" t="s">
        <v>335</v>
      </c>
      <c r="B61" s="93">
        <v>257</v>
      </c>
      <c r="C61" s="83">
        <v>1</v>
      </c>
      <c r="D61" s="83">
        <v>17</v>
      </c>
      <c r="E61" s="83">
        <v>28</v>
      </c>
      <c r="F61" s="83">
        <v>19</v>
      </c>
      <c r="G61" s="83">
        <v>22</v>
      </c>
      <c r="H61" s="83">
        <v>32</v>
      </c>
      <c r="I61" s="83">
        <v>41</v>
      </c>
      <c r="J61" s="83">
        <v>34</v>
      </c>
      <c r="K61" s="83">
        <v>23</v>
      </c>
      <c r="L61" s="83">
        <v>17</v>
      </c>
      <c r="M61" s="83">
        <v>23</v>
      </c>
    </row>
    <row r="62" spans="1:14" ht="18.75" customHeight="1">
      <c r="A62" s="79" t="s">
        <v>336</v>
      </c>
      <c r="B62" s="93">
        <v>136</v>
      </c>
      <c r="C62" s="83" t="s">
        <v>229</v>
      </c>
      <c r="D62" s="83">
        <v>4</v>
      </c>
      <c r="E62" s="83">
        <v>8</v>
      </c>
      <c r="F62" s="83">
        <v>10</v>
      </c>
      <c r="G62" s="83">
        <v>5</v>
      </c>
      <c r="H62" s="83">
        <v>7</v>
      </c>
      <c r="I62" s="83">
        <v>19</v>
      </c>
      <c r="J62" s="83">
        <v>15</v>
      </c>
      <c r="K62" s="83">
        <v>10</v>
      </c>
      <c r="L62" s="83">
        <v>15</v>
      </c>
      <c r="M62" s="83">
        <v>43</v>
      </c>
    </row>
    <row r="63" spans="1:14" ht="18.75" customHeight="1">
      <c r="A63" s="79" t="s">
        <v>337</v>
      </c>
      <c r="B63" s="93">
        <v>246</v>
      </c>
      <c r="C63" s="83" t="s">
        <v>229</v>
      </c>
      <c r="D63" s="83">
        <v>11</v>
      </c>
      <c r="E63" s="83">
        <v>13</v>
      </c>
      <c r="F63" s="83">
        <v>12</v>
      </c>
      <c r="G63" s="83">
        <v>17</v>
      </c>
      <c r="H63" s="83">
        <v>33</v>
      </c>
      <c r="I63" s="83">
        <v>38</v>
      </c>
      <c r="J63" s="83">
        <v>25</v>
      </c>
      <c r="K63" s="83">
        <v>38</v>
      </c>
      <c r="L63" s="83">
        <v>23</v>
      </c>
      <c r="M63" s="83">
        <v>36</v>
      </c>
    </row>
    <row r="64" spans="1:14" ht="18.75" customHeight="1">
      <c r="A64" s="79" t="s">
        <v>338</v>
      </c>
      <c r="B64" s="93">
        <v>1076</v>
      </c>
      <c r="C64" s="83">
        <v>44</v>
      </c>
      <c r="D64" s="83">
        <v>85</v>
      </c>
      <c r="E64" s="83">
        <v>64</v>
      </c>
      <c r="F64" s="83">
        <v>59</v>
      </c>
      <c r="G64" s="83">
        <v>80</v>
      </c>
      <c r="H64" s="83">
        <v>102</v>
      </c>
      <c r="I64" s="83">
        <v>94</v>
      </c>
      <c r="J64" s="83">
        <v>104</v>
      </c>
      <c r="K64" s="83">
        <v>105</v>
      </c>
      <c r="L64" s="83">
        <v>87</v>
      </c>
      <c r="M64" s="83">
        <v>252</v>
      </c>
    </row>
    <row r="65" spans="1:13" ht="18.75" customHeight="1">
      <c r="A65" s="79" t="s">
        <v>339</v>
      </c>
      <c r="B65" s="93">
        <v>529</v>
      </c>
      <c r="C65" s="83">
        <v>3</v>
      </c>
      <c r="D65" s="83">
        <v>33</v>
      </c>
      <c r="E65" s="83">
        <v>25</v>
      </c>
      <c r="F65" s="83">
        <v>50</v>
      </c>
      <c r="G65" s="83">
        <v>32</v>
      </c>
      <c r="H65" s="83">
        <v>61</v>
      </c>
      <c r="I65" s="83">
        <v>78</v>
      </c>
      <c r="J65" s="83">
        <v>63</v>
      </c>
      <c r="K65" s="83">
        <v>35</v>
      </c>
      <c r="L65" s="83">
        <v>34</v>
      </c>
      <c r="M65" s="83">
        <v>115</v>
      </c>
    </row>
    <row r="66" spans="1:13" ht="18.75" customHeight="1">
      <c r="A66" s="79" t="s">
        <v>340</v>
      </c>
      <c r="B66" s="93">
        <v>556</v>
      </c>
      <c r="C66" s="83">
        <v>3</v>
      </c>
      <c r="D66" s="83">
        <v>32</v>
      </c>
      <c r="E66" s="83">
        <v>48</v>
      </c>
      <c r="F66" s="83">
        <v>37</v>
      </c>
      <c r="G66" s="83">
        <v>35</v>
      </c>
      <c r="H66" s="83">
        <v>64</v>
      </c>
      <c r="I66" s="83">
        <v>89</v>
      </c>
      <c r="J66" s="83">
        <v>72</v>
      </c>
      <c r="K66" s="83">
        <v>74</v>
      </c>
      <c r="L66" s="83">
        <v>47</v>
      </c>
      <c r="M66" s="83">
        <v>55</v>
      </c>
    </row>
    <row r="67" spans="1:13" ht="18.75" customHeight="1">
      <c r="A67" s="79" t="s">
        <v>341</v>
      </c>
      <c r="B67" s="93">
        <v>2493</v>
      </c>
      <c r="C67" s="83">
        <v>4</v>
      </c>
      <c r="D67" s="83">
        <v>153</v>
      </c>
      <c r="E67" s="83">
        <v>230</v>
      </c>
      <c r="F67" s="83">
        <v>217</v>
      </c>
      <c r="G67" s="83">
        <v>224</v>
      </c>
      <c r="H67" s="83">
        <v>305</v>
      </c>
      <c r="I67" s="83">
        <v>315</v>
      </c>
      <c r="J67" s="83">
        <v>300</v>
      </c>
      <c r="K67" s="83">
        <v>247</v>
      </c>
      <c r="L67" s="83">
        <v>238</v>
      </c>
      <c r="M67" s="83">
        <v>260</v>
      </c>
    </row>
    <row r="68" spans="1:13" ht="18.75" customHeight="1">
      <c r="A68" s="79" t="s">
        <v>342</v>
      </c>
      <c r="B68" s="93">
        <v>89</v>
      </c>
      <c r="C68" s="83">
        <v>1</v>
      </c>
      <c r="D68" s="83">
        <v>11</v>
      </c>
      <c r="E68" s="83">
        <v>11</v>
      </c>
      <c r="F68" s="83">
        <v>12</v>
      </c>
      <c r="G68" s="83">
        <v>4</v>
      </c>
      <c r="H68" s="83">
        <v>9</v>
      </c>
      <c r="I68" s="83">
        <v>8</v>
      </c>
      <c r="J68" s="83">
        <v>6</v>
      </c>
      <c r="K68" s="83">
        <v>12</v>
      </c>
      <c r="L68" s="83">
        <v>7</v>
      </c>
      <c r="M68" s="83">
        <v>8</v>
      </c>
    </row>
    <row r="69" spans="1:13" ht="18.75" customHeight="1">
      <c r="A69" s="79" t="s">
        <v>343</v>
      </c>
      <c r="B69" s="93">
        <v>503</v>
      </c>
      <c r="C69" s="83">
        <v>1</v>
      </c>
      <c r="D69" s="83">
        <v>9</v>
      </c>
      <c r="E69" s="83">
        <v>28</v>
      </c>
      <c r="F69" s="83">
        <v>26</v>
      </c>
      <c r="G69" s="83">
        <v>38</v>
      </c>
      <c r="H69" s="83">
        <v>49</v>
      </c>
      <c r="I69" s="83">
        <v>55</v>
      </c>
      <c r="J69" s="83">
        <v>62</v>
      </c>
      <c r="K69" s="83">
        <v>43</v>
      </c>
      <c r="L69" s="83">
        <v>50</v>
      </c>
      <c r="M69" s="83">
        <v>142</v>
      </c>
    </row>
    <row r="70" spans="1:13" ht="18.75" customHeight="1">
      <c r="A70" s="82" t="s">
        <v>344</v>
      </c>
      <c r="B70" s="93">
        <v>261</v>
      </c>
      <c r="C70" s="83" t="s">
        <v>229</v>
      </c>
      <c r="D70" s="83">
        <v>28</v>
      </c>
      <c r="E70" s="83">
        <v>24</v>
      </c>
      <c r="F70" s="83">
        <v>29</v>
      </c>
      <c r="G70" s="83">
        <v>26</v>
      </c>
      <c r="H70" s="83">
        <v>28</v>
      </c>
      <c r="I70" s="83">
        <v>46</v>
      </c>
      <c r="J70" s="83">
        <v>35</v>
      </c>
      <c r="K70" s="83">
        <v>20</v>
      </c>
      <c r="L70" s="83">
        <v>18</v>
      </c>
      <c r="M70" s="83">
        <v>7</v>
      </c>
    </row>
    <row r="71" spans="1:13" ht="18.75" customHeight="1">
      <c r="A71" s="79" t="s">
        <v>345</v>
      </c>
      <c r="B71" s="93">
        <v>129</v>
      </c>
      <c r="C71" s="83">
        <v>6</v>
      </c>
      <c r="D71" s="83">
        <v>8</v>
      </c>
      <c r="E71" s="83">
        <v>8</v>
      </c>
      <c r="F71" s="83">
        <v>12</v>
      </c>
      <c r="G71" s="83">
        <v>10</v>
      </c>
      <c r="H71" s="83">
        <v>9</v>
      </c>
      <c r="I71" s="83">
        <v>10</v>
      </c>
      <c r="J71" s="83">
        <v>10</v>
      </c>
      <c r="K71" s="83">
        <v>6</v>
      </c>
      <c r="L71" s="83">
        <v>8</v>
      </c>
      <c r="M71" s="83">
        <v>42</v>
      </c>
    </row>
    <row r="72" spans="1:13">
      <c r="A72" s="94"/>
      <c r="B72" s="95"/>
      <c r="C72" s="95"/>
      <c r="D72" s="95"/>
      <c r="E72" s="95"/>
      <c r="F72" s="95"/>
      <c r="G72" s="95"/>
      <c r="H72" s="95"/>
      <c r="I72" s="95"/>
      <c r="J72" s="95"/>
      <c r="K72" s="95"/>
      <c r="L72" s="95"/>
      <c r="M72" s="66" t="s">
        <v>70</v>
      </c>
    </row>
    <row r="73" spans="1:13">
      <c r="A73" s="96"/>
      <c r="B73" s="97"/>
      <c r="C73" s="97"/>
      <c r="D73" s="97"/>
      <c r="E73" s="97"/>
      <c r="F73" s="97"/>
      <c r="G73" s="97"/>
      <c r="H73" s="97"/>
      <c r="I73" s="97"/>
      <c r="J73" s="97"/>
      <c r="K73" s="97"/>
      <c r="L73" s="97"/>
      <c r="M73" s="97"/>
    </row>
    <row r="74" spans="1:13">
      <c r="A74" s="96"/>
      <c r="B74" s="97"/>
      <c r="C74" s="97"/>
      <c r="D74" s="97"/>
      <c r="E74" s="97"/>
      <c r="F74" s="97"/>
      <c r="G74" s="97"/>
      <c r="H74" s="97"/>
      <c r="I74" s="97"/>
      <c r="J74" s="97"/>
      <c r="K74" s="97"/>
      <c r="L74" s="97"/>
      <c r="M74" s="97"/>
    </row>
    <row r="75" spans="1:13">
      <c r="A75" s="96"/>
      <c r="B75" s="97"/>
      <c r="C75" s="97"/>
      <c r="D75" s="97"/>
      <c r="E75" s="97"/>
      <c r="F75" s="97"/>
      <c r="G75" s="97"/>
      <c r="H75" s="97"/>
      <c r="I75" s="97"/>
      <c r="J75" s="97"/>
      <c r="K75" s="97"/>
      <c r="L75" s="97"/>
      <c r="M75" s="97"/>
    </row>
    <row r="76" spans="1:13">
      <c r="A76" s="96"/>
      <c r="B76" s="97"/>
      <c r="C76" s="97"/>
      <c r="D76" s="97"/>
      <c r="E76" s="97"/>
      <c r="F76" s="97"/>
      <c r="G76" s="97"/>
      <c r="H76" s="97"/>
      <c r="I76" s="97"/>
      <c r="J76" s="97"/>
      <c r="K76" s="97"/>
      <c r="L76" s="97"/>
      <c r="M76" s="97"/>
    </row>
    <row r="77" spans="1:13">
      <c r="A77" s="96"/>
      <c r="B77" s="97"/>
      <c r="C77" s="97"/>
      <c r="D77" s="97"/>
      <c r="E77" s="97"/>
      <c r="F77" s="97"/>
      <c r="G77" s="97"/>
      <c r="H77" s="97"/>
      <c r="I77" s="97"/>
      <c r="J77" s="97"/>
      <c r="K77" s="97"/>
      <c r="L77" s="97"/>
      <c r="M77" s="97"/>
    </row>
    <row r="78" spans="1:13">
      <c r="A78" s="96"/>
      <c r="B78" s="97"/>
      <c r="C78" s="97"/>
      <c r="D78" s="97"/>
      <c r="E78" s="97"/>
      <c r="F78" s="97"/>
      <c r="G78" s="97"/>
      <c r="H78" s="97"/>
      <c r="I78" s="97"/>
      <c r="J78" s="97"/>
      <c r="K78" s="97"/>
      <c r="L78" s="97"/>
      <c r="M78" s="97"/>
    </row>
    <row r="79" spans="1:13">
      <c r="A79" s="96"/>
      <c r="B79" s="97"/>
      <c r="C79" s="97"/>
      <c r="D79" s="97"/>
      <c r="E79" s="97"/>
      <c r="F79" s="97"/>
      <c r="G79" s="97"/>
      <c r="H79" s="97"/>
      <c r="I79" s="97"/>
      <c r="J79" s="97"/>
      <c r="K79" s="97"/>
      <c r="L79" s="97"/>
      <c r="M79" s="97"/>
    </row>
    <row r="80" spans="1:13">
      <c r="A80" s="96"/>
      <c r="B80" s="97"/>
      <c r="C80" s="97"/>
      <c r="D80" s="97"/>
      <c r="E80" s="97"/>
      <c r="F80" s="97"/>
      <c r="G80" s="97"/>
      <c r="H80" s="97"/>
      <c r="I80" s="97"/>
      <c r="J80" s="97"/>
      <c r="K80" s="97"/>
      <c r="L80" s="97"/>
      <c r="M80" s="97"/>
    </row>
    <row r="81" spans="1:13">
      <c r="A81" s="96"/>
      <c r="B81" s="97"/>
      <c r="C81" s="97"/>
      <c r="D81" s="97"/>
      <c r="E81" s="97"/>
      <c r="F81" s="97"/>
      <c r="G81" s="97"/>
      <c r="H81" s="97"/>
      <c r="I81" s="97"/>
      <c r="J81" s="97"/>
      <c r="K81" s="97"/>
      <c r="L81" s="97"/>
      <c r="M81" s="97"/>
    </row>
    <row r="82" spans="1:13">
      <c r="A82" s="96"/>
      <c r="B82" s="97"/>
      <c r="C82" s="97"/>
      <c r="D82" s="97"/>
      <c r="E82" s="97"/>
      <c r="F82" s="97"/>
      <c r="G82" s="97"/>
      <c r="H82" s="97"/>
      <c r="I82" s="97"/>
      <c r="J82" s="97"/>
      <c r="K82" s="97"/>
      <c r="L82" s="97"/>
      <c r="M82" s="97"/>
    </row>
    <row r="83" spans="1:13">
      <c r="A83" s="96"/>
      <c r="B83" s="97"/>
      <c r="C83" s="97"/>
      <c r="D83" s="97"/>
      <c r="E83" s="97"/>
      <c r="F83" s="97"/>
      <c r="G83" s="97"/>
      <c r="H83" s="97"/>
      <c r="I83" s="97"/>
      <c r="J83" s="97"/>
      <c r="K83" s="97"/>
      <c r="L83" s="97"/>
      <c r="M83" s="97"/>
    </row>
    <row r="84" spans="1:13">
      <c r="A84" s="96"/>
      <c r="B84" s="97"/>
      <c r="C84" s="97"/>
      <c r="D84" s="97"/>
      <c r="E84" s="97"/>
      <c r="F84" s="97"/>
      <c r="G84" s="97"/>
      <c r="H84" s="97"/>
      <c r="I84" s="97"/>
      <c r="J84" s="97"/>
      <c r="K84" s="97"/>
      <c r="L84" s="97"/>
      <c r="M84" s="97"/>
    </row>
    <row r="85" spans="1:13">
      <c r="A85" s="96"/>
      <c r="B85" s="97"/>
      <c r="C85" s="97"/>
      <c r="D85" s="97"/>
      <c r="E85" s="97"/>
      <c r="F85" s="97"/>
      <c r="G85" s="97"/>
      <c r="H85" s="97"/>
      <c r="I85" s="97"/>
      <c r="J85" s="97"/>
      <c r="K85" s="97"/>
      <c r="L85" s="97"/>
      <c r="M85" s="97"/>
    </row>
    <row r="86" spans="1:13">
      <c r="A86" s="96"/>
      <c r="B86" s="97"/>
      <c r="C86" s="97"/>
      <c r="D86" s="97"/>
      <c r="E86" s="97"/>
      <c r="F86" s="97"/>
      <c r="G86" s="97"/>
      <c r="H86" s="97"/>
      <c r="I86" s="97"/>
      <c r="J86" s="97"/>
      <c r="K86" s="97"/>
      <c r="L86" s="97"/>
      <c r="M86" s="97"/>
    </row>
    <row r="87" spans="1:13">
      <c r="A87" s="96"/>
      <c r="B87" s="97"/>
      <c r="C87" s="97"/>
      <c r="D87" s="97"/>
      <c r="E87" s="97"/>
      <c r="F87" s="97"/>
      <c r="G87" s="97"/>
      <c r="H87" s="97"/>
      <c r="I87" s="97"/>
      <c r="J87" s="97"/>
      <c r="K87" s="97"/>
      <c r="L87" s="97"/>
      <c r="M87" s="97"/>
    </row>
    <row r="88" spans="1:13">
      <c r="A88" s="96"/>
      <c r="B88" s="97"/>
      <c r="C88" s="97"/>
      <c r="D88" s="97"/>
      <c r="E88" s="97"/>
      <c r="F88" s="97"/>
      <c r="G88" s="97"/>
      <c r="H88" s="97"/>
      <c r="I88" s="97"/>
      <c r="J88" s="97"/>
      <c r="K88" s="97"/>
      <c r="L88" s="97"/>
      <c r="M88" s="97"/>
    </row>
    <row r="89" spans="1:13">
      <c r="A89" s="96"/>
      <c r="B89" s="97"/>
      <c r="C89" s="97"/>
      <c r="D89" s="97"/>
      <c r="E89" s="97"/>
      <c r="F89" s="97"/>
      <c r="G89" s="97"/>
      <c r="H89" s="97"/>
      <c r="I89" s="97"/>
      <c r="J89" s="97"/>
      <c r="K89" s="97"/>
      <c r="L89" s="97"/>
      <c r="M89" s="97"/>
    </row>
    <row r="90" spans="1:13">
      <c r="A90" s="96"/>
      <c r="B90" s="97"/>
      <c r="C90" s="97"/>
      <c r="D90" s="97"/>
      <c r="E90" s="97"/>
      <c r="F90" s="97"/>
      <c r="G90" s="97"/>
      <c r="H90" s="97"/>
      <c r="I90" s="97"/>
      <c r="J90" s="97"/>
      <c r="K90" s="97"/>
      <c r="L90" s="97"/>
      <c r="M90" s="97"/>
    </row>
    <row r="91" spans="1:13">
      <c r="A91" s="96"/>
      <c r="B91" s="97"/>
      <c r="C91" s="97"/>
      <c r="D91" s="97"/>
      <c r="E91" s="97"/>
      <c r="F91" s="97"/>
      <c r="G91" s="97"/>
      <c r="H91" s="97"/>
      <c r="I91" s="97"/>
      <c r="J91" s="97"/>
      <c r="K91" s="97"/>
      <c r="L91" s="97"/>
      <c r="M91" s="97"/>
    </row>
    <row r="92" spans="1:13">
      <c r="A92" s="96"/>
      <c r="B92" s="97"/>
      <c r="C92" s="97"/>
      <c r="D92" s="97"/>
      <c r="E92" s="97"/>
      <c r="F92" s="97"/>
      <c r="G92" s="97"/>
      <c r="H92" s="97"/>
      <c r="I92" s="97"/>
      <c r="J92" s="97"/>
      <c r="K92" s="97"/>
      <c r="L92" s="97"/>
      <c r="M92" s="97"/>
    </row>
    <row r="93" spans="1:13">
      <c r="A93" s="96"/>
      <c r="B93" s="97"/>
      <c r="C93" s="97"/>
      <c r="D93" s="97"/>
      <c r="E93" s="97"/>
      <c r="F93" s="97"/>
      <c r="G93" s="97"/>
      <c r="H93" s="97"/>
      <c r="I93" s="97"/>
      <c r="J93" s="97"/>
      <c r="K93" s="97"/>
      <c r="L93" s="97"/>
      <c r="M93" s="97"/>
    </row>
    <row r="94" spans="1:13">
      <c r="A94" s="96"/>
      <c r="B94" s="97"/>
      <c r="C94" s="97"/>
      <c r="D94" s="97"/>
      <c r="E94" s="97"/>
      <c r="F94" s="97"/>
      <c r="G94" s="97"/>
      <c r="H94" s="97"/>
      <c r="I94" s="97"/>
      <c r="J94" s="97"/>
      <c r="K94" s="97"/>
      <c r="L94" s="97"/>
      <c r="M94" s="97"/>
    </row>
    <row r="95" spans="1:13">
      <c r="A95" s="96"/>
      <c r="B95" s="97"/>
      <c r="C95" s="97"/>
      <c r="D95" s="97"/>
      <c r="E95" s="97"/>
      <c r="F95" s="97"/>
      <c r="G95" s="97"/>
      <c r="H95" s="97"/>
      <c r="I95" s="97"/>
      <c r="J95" s="97"/>
      <c r="K95" s="97"/>
      <c r="L95" s="97"/>
      <c r="M95" s="97"/>
    </row>
    <row r="96" spans="1:13">
      <c r="A96" s="96"/>
      <c r="B96" s="97"/>
      <c r="C96" s="97"/>
      <c r="D96" s="97"/>
      <c r="E96" s="97"/>
      <c r="F96" s="97"/>
      <c r="G96" s="97"/>
      <c r="H96" s="97"/>
      <c r="I96" s="97"/>
      <c r="J96" s="97"/>
      <c r="K96" s="97"/>
      <c r="L96" s="97"/>
      <c r="M96" s="97"/>
    </row>
    <row r="97" spans="1:13">
      <c r="A97" s="96"/>
      <c r="B97" s="97"/>
      <c r="C97" s="97"/>
      <c r="D97" s="97"/>
      <c r="E97" s="97"/>
      <c r="F97" s="97"/>
      <c r="G97" s="97"/>
      <c r="H97" s="97"/>
      <c r="I97" s="97"/>
      <c r="J97" s="97"/>
      <c r="K97" s="97"/>
      <c r="L97" s="97"/>
      <c r="M97" s="97"/>
    </row>
    <row r="98" spans="1:13">
      <c r="A98" s="96"/>
      <c r="B98" s="97"/>
      <c r="C98" s="97"/>
      <c r="D98" s="97"/>
      <c r="E98" s="97"/>
      <c r="F98" s="97"/>
      <c r="G98" s="97"/>
      <c r="H98" s="97"/>
      <c r="I98" s="97"/>
      <c r="J98" s="97"/>
      <c r="K98" s="97"/>
      <c r="L98" s="97"/>
      <c r="M98" s="97"/>
    </row>
    <row r="99" spans="1:13">
      <c r="A99" s="96"/>
      <c r="B99" s="97"/>
      <c r="C99" s="97"/>
      <c r="D99" s="97"/>
      <c r="E99" s="97"/>
      <c r="F99" s="97"/>
      <c r="G99" s="97"/>
      <c r="H99" s="97"/>
      <c r="I99" s="97"/>
      <c r="J99" s="97"/>
      <c r="K99" s="97"/>
      <c r="L99" s="97"/>
      <c r="M99" s="97"/>
    </row>
    <row r="100" spans="1:13">
      <c r="A100" s="96"/>
      <c r="B100" s="97"/>
      <c r="C100" s="97"/>
      <c r="D100" s="97"/>
      <c r="E100" s="97"/>
      <c r="F100" s="97"/>
      <c r="G100" s="97"/>
      <c r="H100" s="97"/>
      <c r="I100" s="97"/>
      <c r="J100" s="97"/>
      <c r="K100" s="97"/>
      <c r="L100" s="97"/>
      <c r="M100" s="97"/>
    </row>
    <row r="101" spans="1:13">
      <c r="A101" s="96"/>
      <c r="B101" s="97"/>
      <c r="C101" s="97"/>
      <c r="D101" s="97"/>
      <c r="E101" s="97"/>
      <c r="F101" s="97"/>
      <c r="G101" s="97"/>
      <c r="H101" s="97"/>
      <c r="I101" s="97"/>
      <c r="J101" s="97"/>
      <c r="K101" s="97"/>
      <c r="L101" s="97"/>
      <c r="M101" s="97"/>
    </row>
    <row r="102" spans="1:13">
      <c r="A102" s="96"/>
      <c r="B102" s="97"/>
      <c r="C102" s="97"/>
      <c r="D102" s="97"/>
      <c r="E102" s="97"/>
      <c r="F102" s="97"/>
      <c r="G102" s="97"/>
      <c r="H102" s="97"/>
      <c r="I102" s="97"/>
      <c r="J102" s="97"/>
      <c r="K102" s="97"/>
      <c r="L102" s="97"/>
      <c r="M102" s="97"/>
    </row>
    <row r="103" spans="1:13">
      <c r="A103" s="96"/>
      <c r="B103" s="97"/>
      <c r="C103" s="97"/>
      <c r="D103" s="97"/>
      <c r="E103" s="97"/>
      <c r="F103" s="97"/>
      <c r="G103" s="97"/>
      <c r="H103" s="97"/>
      <c r="I103" s="97"/>
      <c r="J103" s="97"/>
      <c r="K103" s="97"/>
      <c r="L103" s="97"/>
      <c r="M103" s="97"/>
    </row>
    <row r="104" spans="1:13">
      <c r="A104" s="96"/>
      <c r="B104" s="97"/>
      <c r="C104" s="97"/>
      <c r="D104" s="97"/>
      <c r="E104" s="97"/>
      <c r="F104" s="97"/>
      <c r="G104" s="97"/>
      <c r="H104" s="97"/>
      <c r="I104" s="97"/>
      <c r="J104" s="97"/>
      <c r="K104" s="97"/>
      <c r="L104" s="97"/>
      <c r="M104" s="97"/>
    </row>
    <row r="105" spans="1:13">
      <c r="A105" s="96"/>
      <c r="B105" s="97"/>
      <c r="C105" s="97"/>
      <c r="D105" s="97"/>
      <c r="E105" s="97"/>
      <c r="F105" s="97"/>
      <c r="G105" s="97"/>
      <c r="H105" s="97"/>
      <c r="I105" s="97"/>
      <c r="J105" s="97"/>
      <c r="K105" s="97"/>
      <c r="L105" s="97"/>
      <c r="M105" s="97"/>
    </row>
    <row r="106" spans="1:13">
      <c r="A106" s="96"/>
      <c r="B106" s="97"/>
      <c r="C106" s="97"/>
      <c r="D106" s="97"/>
      <c r="E106" s="97"/>
      <c r="F106" s="97"/>
      <c r="G106" s="97"/>
      <c r="H106" s="97"/>
      <c r="I106" s="97"/>
      <c r="J106" s="97"/>
      <c r="K106" s="97"/>
      <c r="L106" s="97"/>
      <c r="M106" s="97"/>
    </row>
    <row r="107" spans="1:13">
      <c r="A107" s="96"/>
      <c r="B107" s="97"/>
      <c r="C107" s="97"/>
      <c r="D107" s="97"/>
      <c r="E107" s="97"/>
      <c r="F107" s="97"/>
      <c r="G107" s="97"/>
      <c r="H107" s="97"/>
      <c r="I107" s="97"/>
      <c r="J107" s="97"/>
      <c r="K107" s="97"/>
      <c r="L107" s="97"/>
      <c r="M107" s="97"/>
    </row>
    <row r="108" spans="1:13">
      <c r="A108" s="96"/>
      <c r="B108" s="97"/>
      <c r="C108" s="97"/>
      <c r="D108" s="97"/>
      <c r="E108" s="97"/>
      <c r="F108" s="97"/>
      <c r="G108" s="97"/>
      <c r="H108" s="97"/>
      <c r="I108" s="97"/>
      <c r="J108" s="97"/>
      <c r="K108" s="97"/>
      <c r="L108" s="97"/>
      <c r="M108" s="97"/>
    </row>
    <row r="109" spans="1:13">
      <c r="A109" s="96"/>
      <c r="B109" s="97"/>
      <c r="C109" s="97"/>
      <c r="D109" s="97"/>
      <c r="E109" s="97"/>
      <c r="F109" s="97"/>
      <c r="G109" s="97"/>
      <c r="H109" s="97"/>
      <c r="I109" s="97"/>
      <c r="J109" s="97"/>
      <c r="K109" s="97"/>
      <c r="L109" s="97"/>
      <c r="M109" s="97"/>
    </row>
    <row r="110" spans="1:13">
      <c r="A110" s="96"/>
      <c r="B110" s="97"/>
      <c r="C110" s="97"/>
      <c r="D110" s="97"/>
      <c r="E110" s="97"/>
      <c r="F110" s="97"/>
      <c r="G110" s="97"/>
      <c r="H110" s="97"/>
      <c r="I110" s="97"/>
      <c r="J110" s="97"/>
      <c r="K110" s="97"/>
      <c r="L110" s="97"/>
      <c r="M110" s="97"/>
    </row>
    <row r="111" spans="1:13">
      <c r="A111" s="96"/>
      <c r="B111" s="97"/>
      <c r="C111" s="97"/>
      <c r="D111" s="97"/>
      <c r="E111" s="97"/>
      <c r="F111" s="97"/>
      <c r="G111" s="97"/>
      <c r="H111" s="97"/>
      <c r="I111" s="97"/>
      <c r="J111" s="97"/>
      <c r="K111" s="97"/>
      <c r="L111" s="97"/>
      <c r="M111" s="97"/>
    </row>
    <row r="112" spans="1:13">
      <c r="A112" s="96"/>
      <c r="B112" s="97"/>
      <c r="C112" s="97"/>
      <c r="D112" s="97"/>
      <c r="E112" s="97"/>
      <c r="F112" s="97"/>
      <c r="G112" s="97"/>
      <c r="H112" s="97"/>
      <c r="I112" s="97"/>
      <c r="J112" s="97"/>
      <c r="K112" s="97"/>
      <c r="L112" s="97"/>
      <c r="M112" s="97"/>
    </row>
    <row r="113" spans="1:13">
      <c r="A113" s="96"/>
      <c r="B113" s="97"/>
      <c r="C113" s="97"/>
      <c r="D113" s="97"/>
      <c r="E113" s="97"/>
      <c r="F113" s="97"/>
      <c r="G113" s="97"/>
      <c r="H113" s="97"/>
      <c r="I113" s="97"/>
      <c r="J113" s="97"/>
      <c r="K113" s="97"/>
      <c r="L113" s="97"/>
      <c r="M113" s="97"/>
    </row>
    <row r="114" spans="1:13">
      <c r="A114" s="96"/>
      <c r="B114" s="97"/>
      <c r="C114" s="97"/>
      <c r="D114" s="97"/>
      <c r="E114" s="97"/>
      <c r="F114" s="97"/>
      <c r="G114" s="97"/>
      <c r="H114" s="97"/>
      <c r="I114" s="97"/>
      <c r="J114" s="97"/>
      <c r="K114" s="97"/>
      <c r="L114" s="97"/>
      <c r="M114" s="97"/>
    </row>
    <row r="115" spans="1:13">
      <c r="A115" s="96"/>
      <c r="B115" s="97"/>
      <c r="C115" s="97"/>
      <c r="D115" s="97"/>
      <c r="E115" s="97"/>
      <c r="F115" s="97"/>
      <c r="G115" s="97"/>
      <c r="H115" s="97"/>
      <c r="I115" s="97"/>
      <c r="J115" s="97"/>
      <c r="K115" s="97"/>
      <c r="L115" s="97"/>
      <c r="M115" s="97"/>
    </row>
    <row r="116" spans="1:13">
      <c r="A116" s="96"/>
      <c r="B116" s="97"/>
      <c r="C116" s="97"/>
      <c r="D116" s="97"/>
      <c r="E116" s="97"/>
      <c r="F116" s="97"/>
      <c r="G116" s="97"/>
      <c r="H116" s="97"/>
      <c r="I116" s="97"/>
      <c r="J116" s="97"/>
      <c r="K116" s="97"/>
      <c r="L116" s="97"/>
      <c r="M116" s="97"/>
    </row>
    <row r="117" spans="1:13">
      <c r="A117" s="96"/>
      <c r="B117" s="97"/>
      <c r="C117" s="97"/>
      <c r="D117" s="97"/>
      <c r="E117" s="97"/>
      <c r="F117" s="97"/>
      <c r="G117" s="97"/>
      <c r="H117" s="97"/>
      <c r="I117" s="97"/>
      <c r="J117" s="97"/>
      <c r="K117" s="97"/>
      <c r="L117" s="97"/>
      <c r="M117" s="97"/>
    </row>
    <row r="118" spans="1:13">
      <c r="A118" s="96"/>
      <c r="B118" s="97"/>
      <c r="C118" s="97"/>
      <c r="D118" s="97"/>
      <c r="E118" s="97"/>
      <c r="F118" s="97"/>
      <c r="G118" s="97"/>
      <c r="H118" s="97"/>
      <c r="I118" s="97"/>
      <c r="J118" s="97"/>
      <c r="K118" s="97"/>
      <c r="L118" s="97"/>
      <c r="M118" s="97"/>
    </row>
    <row r="119" spans="1:13">
      <c r="A119" s="96"/>
      <c r="B119" s="97"/>
      <c r="C119" s="97"/>
      <c r="D119" s="97"/>
      <c r="E119" s="97"/>
      <c r="F119" s="97"/>
      <c r="G119" s="97"/>
      <c r="H119" s="97"/>
      <c r="I119" s="97"/>
      <c r="J119" s="97"/>
      <c r="K119" s="97"/>
      <c r="L119" s="97"/>
      <c r="M119" s="97"/>
    </row>
    <row r="120" spans="1:13">
      <c r="A120" s="96"/>
      <c r="B120" s="97"/>
      <c r="C120" s="97"/>
      <c r="D120" s="97"/>
      <c r="E120" s="97"/>
      <c r="F120" s="97"/>
      <c r="G120" s="97"/>
      <c r="H120" s="97"/>
      <c r="I120" s="97"/>
      <c r="J120" s="97"/>
      <c r="K120" s="97"/>
      <c r="L120" s="97"/>
      <c r="M120" s="97"/>
    </row>
    <row r="121" spans="1:13">
      <c r="A121" s="96"/>
      <c r="B121" s="97"/>
      <c r="C121" s="97"/>
      <c r="D121" s="97"/>
      <c r="E121" s="97"/>
      <c r="F121" s="97"/>
      <c r="G121" s="97"/>
      <c r="H121" s="97"/>
      <c r="I121" s="97"/>
      <c r="J121" s="97"/>
      <c r="K121" s="97"/>
      <c r="L121" s="97"/>
      <c r="M121" s="97"/>
    </row>
    <row r="122" spans="1:13">
      <c r="A122" s="96"/>
      <c r="B122" s="97"/>
      <c r="C122" s="97"/>
      <c r="D122" s="97"/>
      <c r="E122" s="97"/>
      <c r="F122" s="97"/>
      <c r="G122" s="97"/>
      <c r="H122" s="97"/>
      <c r="I122" s="97"/>
      <c r="J122" s="97"/>
      <c r="K122" s="97"/>
      <c r="L122" s="97"/>
      <c r="M122" s="97"/>
    </row>
    <row r="123" spans="1:13">
      <c r="A123" s="96"/>
      <c r="B123" s="97"/>
      <c r="C123" s="97"/>
      <c r="D123" s="97"/>
      <c r="E123" s="97"/>
      <c r="F123" s="97"/>
      <c r="G123" s="97"/>
      <c r="H123" s="97"/>
      <c r="I123" s="97"/>
      <c r="J123" s="97"/>
      <c r="K123" s="97"/>
      <c r="L123" s="97"/>
      <c r="M123" s="97"/>
    </row>
    <row r="124" spans="1:13">
      <c r="A124" s="96"/>
      <c r="B124" s="97"/>
      <c r="C124" s="97"/>
      <c r="D124" s="97"/>
      <c r="E124" s="97"/>
      <c r="F124" s="97"/>
      <c r="G124" s="97"/>
      <c r="H124" s="97"/>
      <c r="I124" s="97"/>
      <c r="J124" s="97"/>
      <c r="K124" s="97"/>
      <c r="L124" s="97"/>
      <c r="M124" s="97"/>
    </row>
    <row r="125" spans="1:13">
      <c r="A125" s="96"/>
      <c r="B125" s="97"/>
      <c r="C125" s="97"/>
      <c r="D125" s="97"/>
      <c r="E125" s="97"/>
      <c r="F125" s="97"/>
      <c r="G125" s="97"/>
      <c r="H125" s="97"/>
      <c r="I125" s="97"/>
      <c r="J125" s="97"/>
      <c r="K125" s="97"/>
      <c r="L125" s="97"/>
      <c r="M125" s="97"/>
    </row>
    <row r="126" spans="1:13">
      <c r="A126" s="96"/>
      <c r="B126" s="97"/>
      <c r="C126" s="97"/>
      <c r="D126" s="97"/>
      <c r="E126" s="97"/>
      <c r="F126" s="97"/>
      <c r="G126" s="97"/>
      <c r="H126" s="97"/>
      <c r="I126" s="97"/>
      <c r="J126" s="97"/>
      <c r="K126" s="97"/>
      <c r="L126" s="97"/>
      <c r="M126" s="97"/>
    </row>
    <row r="127" spans="1:13">
      <c r="A127" s="96"/>
      <c r="B127" s="97"/>
      <c r="C127" s="97"/>
      <c r="D127" s="97"/>
      <c r="E127" s="97"/>
      <c r="F127" s="97"/>
      <c r="G127" s="97"/>
      <c r="H127" s="97"/>
      <c r="I127" s="97"/>
      <c r="J127" s="97"/>
      <c r="K127" s="97"/>
      <c r="L127" s="97"/>
      <c r="M127" s="97"/>
    </row>
    <row r="128" spans="1:13">
      <c r="A128" s="96"/>
      <c r="B128" s="97"/>
      <c r="C128" s="97"/>
      <c r="D128" s="97"/>
      <c r="E128" s="97"/>
      <c r="F128" s="97"/>
      <c r="G128" s="97"/>
      <c r="H128" s="97"/>
      <c r="I128" s="97"/>
      <c r="J128" s="97"/>
      <c r="K128" s="97"/>
      <c r="L128" s="97"/>
      <c r="M128" s="97"/>
    </row>
    <row r="129" spans="1:13">
      <c r="A129" s="96"/>
      <c r="B129" s="97"/>
      <c r="C129" s="97"/>
      <c r="D129" s="97"/>
      <c r="E129" s="97"/>
      <c r="F129" s="97"/>
      <c r="G129" s="97"/>
      <c r="H129" s="97"/>
      <c r="I129" s="97"/>
      <c r="J129" s="97"/>
      <c r="K129" s="97"/>
      <c r="L129" s="97"/>
      <c r="M129" s="97"/>
    </row>
    <row r="130" spans="1:13">
      <c r="A130" s="96"/>
      <c r="B130" s="97"/>
      <c r="C130" s="97"/>
      <c r="D130" s="97"/>
      <c r="E130" s="97"/>
      <c r="F130" s="97"/>
      <c r="G130" s="97"/>
      <c r="H130" s="97"/>
      <c r="I130" s="97"/>
      <c r="J130" s="97"/>
      <c r="K130" s="97"/>
      <c r="L130" s="97"/>
      <c r="M130" s="97"/>
    </row>
    <row r="131" spans="1:13">
      <c r="A131" s="96"/>
      <c r="B131" s="97"/>
      <c r="C131" s="97"/>
      <c r="D131" s="97"/>
      <c r="E131" s="97"/>
      <c r="F131" s="97"/>
      <c r="G131" s="97"/>
      <c r="H131" s="97"/>
      <c r="I131" s="97"/>
      <c r="J131" s="97"/>
      <c r="K131" s="97"/>
      <c r="L131" s="97"/>
      <c r="M131" s="97"/>
    </row>
    <row r="132" spans="1:13">
      <c r="A132" s="96"/>
      <c r="B132" s="97"/>
      <c r="C132" s="97"/>
      <c r="D132" s="97"/>
      <c r="E132" s="97"/>
      <c r="F132" s="97"/>
      <c r="G132" s="97"/>
      <c r="H132" s="97"/>
      <c r="I132" s="97"/>
      <c r="J132" s="97"/>
      <c r="K132" s="97"/>
      <c r="L132" s="97"/>
      <c r="M132" s="97"/>
    </row>
    <row r="133" spans="1:13">
      <c r="A133" s="96"/>
      <c r="B133" s="97"/>
      <c r="C133" s="97"/>
      <c r="D133" s="97"/>
      <c r="E133" s="97"/>
      <c r="F133" s="97"/>
      <c r="G133" s="97"/>
      <c r="H133" s="97"/>
      <c r="I133" s="97"/>
      <c r="J133" s="97"/>
      <c r="K133" s="97"/>
      <c r="L133" s="97"/>
      <c r="M133" s="97"/>
    </row>
    <row r="134" spans="1:13">
      <c r="A134" s="96"/>
      <c r="B134" s="97"/>
      <c r="C134" s="97"/>
      <c r="D134" s="97"/>
      <c r="E134" s="97"/>
      <c r="F134" s="97"/>
      <c r="G134" s="97"/>
      <c r="H134" s="97"/>
      <c r="I134" s="97"/>
      <c r="J134" s="97"/>
      <c r="K134" s="97"/>
      <c r="L134" s="97"/>
      <c r="M134" s="97"/>
    </row>
    <row r="135" spans="1:13">
      <c r="A135" s="96"/>
      <c r="B135" s="97"/>
      <c r="C135" s="97"/>
      <c r="D135" s="97"/>
      <c r="E135" s="97"/>
      <c r="F135" s="97"/>
      <c r="G135" s="97"/>
      <c r="H135" s="97"/>
      <c r="I135" s="97"/>
      <c r="J135" s="97"/>
      <c r="K135" s="97"/>
      <c r="L135" s="97"/>
      <c r="M135" s="97"/>
    </row>
    <row r="136" spans="1:13">
      <c r="A136" s="96"/>
      <c r="B136" s="97"/>
      <c r="C136" s="97"/>
      <c r="D136" s="97"/>
      <c r="E136" s="97"/>
      <c r="F136" s="97"/>
      <c r="G136" s="97"/>
      <c r="H136" s="97"/>
      <c r="I136" s="97"/>
      <c r="J136" s="97"/>
      <c r="K136" s="97"/>
      <c r="L136" s="97"/>
      <c r="M136" s="97"/>
    </row>
    <row r="137" spans="1:13">
      <c r="A137" s="96"/>
      <c r="B137" s="97"/>
      <c r="C137" s="97"/>
      <c r="D137" s="97"/>
      <c r="E137" s="97"/>
      <c r="F137" s="97"/>
      <c r="G137" s="97"/>
      <c r="H137" s="97"/>
      <c r="I137" s="97"/>
      <c r="J137" s="97"/>
      <c r="K137" s="97"/>
      <c r="L137" s="97"/>
      <c r="M137" s="97"/>
    </row>
    <row r="138" spans="1:13">
      <c r="A138" s="96"/>
      <c r="B138" s="97"/>
      <c r="C138" s="97"/>
      <c r="D138" s="97"/>
      <c r="E138" s="97"/>
      <c r="F138" s="97"/>
      <c r="G138" s="97"/>
      <c r="H138" s="97"/>
      <c r="I138" s="97"/>
      <c r="J138" s="97"/>
      <c r="K138" s="97"/>
      <c r="L138" s="97"/>
      <c r="M138" s="97"/>
    </row>
    <row r="139" spans="1:13">
      <c r="A139" s="96"/>
      <c r="B139" s="97"/>
      <c r="C139" s="97"/>
      <c r="D139" s="97"/>
      <c r="E139" s="97"/>
      <c r="F139" s="97"/>
      <c r="G139" s="97"/>
      <c r="H139" s="97"/>
      <c r="I139" s="97"/>
      <c r="J139" s="97"/>
      <c r="K139" s="97"/>
      <c r="L139" s="97"/>
      <c r="M139" s="97"/>
    </row>
    <row r="140" spans="1:13">
      <c r="A140" s="96"/>
      <c r="B140" s="97"/>
      <c r="C140" s="97"/>
      <c r="D140" s="97"/>
      <c r="E140" s="97"/>
      <c r="F140" s="97"/>
      <c r="G140" s="97"/>
      <c r="H140" s="97"/>
      <c r="I140" s="97"/>
      <c r="J140" s="97"/>
      <c r="K140" s="97"/>
      <c r="L140" s="97"/>
      <c r="M140" s="97"/>
    </row>
    <row r="141" spans="1:13">
      <c r="A141" s="96"/>
      <c r="B141" s="97"/>
      <c r="C141" s="97"/>
      <c r="D141" s="97"/>
      <c r="E141" s="97"/>
      <c r="F141" s="97"/>
      <c r="G141" s="97"/>
      <c r="H141" s="97"/>
      <c r="I141" s="97"/>
      <c r="J141" s="97"/>
      <c r="K141" s="97"/>
      <c r="L141" s="97"/>
      <c r="M141" s="97"/>
    </row>
    <row r="142" spans="1:13">
      <c r="A142" s="96"/>
      <c r="B142" s="97"/>
      <c r="C142" s="97"/>
      <c r="D142" s="97"/>
      <c r="E142" s="97"/>
      <c r="F142" s="97"/>
      <c r="G142" s="97"/>
      <c r="H142" s="97"/>
      <c r="I142" s="97"/>
      <c r="J142" s="97"/>
      <c r="K142" s="97"/>
      <c r="L142" s="97"/>
      <c r="M142" s="97"/>
    </row>
    <row r="143" spans="1:13">
      <c r="A143" s="96"/>
      <c r="B143" s="97"/>
      <c r="C143" s="97"/>
      <c r="D143" s="97"/>
      <c r="E143" s="97"/>
      <c r="F143" s="97"/>
      <c r="G143" s="97"/>
      <c r="H143" s="97"/>
      <c r="I143" s="97"/>
      <c r="J143" s="97"/>
      <c r="K143" s="97"/>
      <c r="L143" s="97"/>
      <c r="M143" s="97"/>
    </row>
    <row r="144" spans="1:13">
      <c r="A144" s="96"/>
      <c r="B144" s="97"/>
      <c r="C144" s="97"/>
      <c r="D144" s="97"/>
      <c r="E144" s="97"/>
      <c r="F144" s="97"/>
      <c r="G144" s="97"/>
      <c r="H144" s="97"/>
      <c r="I144" s="97"/>
      <c r="J144" s="97"/>
      <c r="K144" s="97"/>
      <c r="L144" s="97"/>
      <c r="M144" s="97"/>
    </row>
    <row r="145" spans="1:13">
      <c r="A145" s="96"/>
      <c r="B145" s="97"/>
      <c r="C145" s="97"/>
      <c r="D145" s="97"/>
      <c r="E145" s="97"/>
      <c r="F145" s="97"/>
      <c r="G145" s="97"/>
      <c r="H145" s="97"/>
      <c r="I145" s="97"/>
      <c r="J145" s="97"/>
      <c r="K145" s="97"/>
      <c r="L145" s="97"/>
      <c r="M145" s="97"/>
    </row>
    <row r="146" spans="1:13">
      <c r="A146" s="96"/>
      <c r="B146" s="97"/>
      <c r="C146" s="97"/>
      <c r="D146" s="97"/>
      <c r="E146" s="97"/>
      <c r="F146" s="97"/>
      <c r="G146" s="97"/>
      <c r="H146" s="97"/>
      <c r="I146" s="97"/>
      <c r="J146" s="97"/>
      <c r="K146" s="97"/>
      <c r="L146" s="97"/>
      <c r="M146" s="97"/>
    </row>
    <row r="147" spans="1:13">
      <c r="A147" s="96"/>
      <c r="B147" s="97"/>
      <c r="C147" s="97"/>
      <c r="D147" s="97"/>
      <c r="E147" s="97"/>
      <c r="F147" s="97"/>
      <c r="G147" s="97"/>
      <c r="H147" s="97"/>
      <c r="I147" s="97"/>
      <c r="J147" s="97"/>
      <c r="K147" s="97"/>
      <c r="L147" s="97"/>
      <c r="M147" s="97"/>
    </row>
    <row r="148" spans="1:13">
      <c r="A148" s="96"/>
      <c r="B148" s="97"/>
      <c r="C148" s="97"/>
      <c r="D148" s="97"/>
      <c r="E148" s="97"/>
      <c r="F148" s="97"/>
      <c r="G148" s="97"/>
      <c r="H148" s="97"/>
      <c r="I148" s="97"/>
      <c r="J148" s="97"/>
      <c r="K148" s="97"/>
      <c r="L148" s="97"/>
      <c r="M148" s="97"/>
    </row>
    <row r="149" spans="1:13">
      <c r="A149" s="96"/>
      <c r="B149" s="97"/>
      <c r="C149" s="97"/>
      <c r="D149" s="97"/>
      <c r="E149" s="97"/>
      <c r="F149" s="97"/>
      <c r="G149" s="97"/>
      <c r="H149" s="97"/>
      <c r="I149" s="97"/>
      <c r="J149" s="97"/>
      <c r="K149" s="97"/>
      <c r="L149" s="97"/>
      <c r="M149" s="97"/>
    </row>
    <row r="150" spans="1:13">
      <c r="A150" s="96"/>
      <c r="B150" s="97"/>
      <c r="C150" s="97"/>
      <c r="D150" s="97"/>
      <c r="E150" s="97"/>
      <c r="F150" s="97"/>
      <c r="G150" s="97"/>
      <c r="H150" s="97"/>
      <c r="I150" s="97"/>
      <c r="J150" s="97"/>
      <c r="K150" s="97"/>
      <c r="L150" s="97"/>
      <c r="M150" s="97"/>
    </row>
    <row r="151" spans="1:13">
      <c r="A151" s="96"/>
      <c r="B151" s="97"/>
      <c r="C151" s="97"/>
      <c r="D151" s="97"/>
      <c r="E151" s="97"/>
      <c r="F151" s="97"/>
      <c r="G151" s="97"/>
      <c r="H151" s="97"/>
      <c r="I151" s="97"/>
      <c r="J151" s="97"/>
      <c r="K151" s="97"/>
      <c r="L151" s="97"/>
      <c r="M151" s="97"/>
    </row>
    <row r="152" spans="1:13">
      <c r="A152" s="96"/>
      <c r="B152" s="97"/>
      <c r="C152" s="97"/>
      <c r="D152" s="97"/>
      <c r="E152" s="97"/>
      <c r="F152" s="97"/>
      <c r="G152" s="97"/>
      <c r="H152" s="97"/>
      <c r="I152" s="97"/>
      <c r="J152" s="97"/>
      <c r="K152" s="97"/>
      <c r="L152" s="97"/>
      <c r="M152" s="97"/>
    </row>
    <row r="153" spans="1:13">
      <c r="A153" s="96"/>
      <c r="B153" s="97"/>
      <c r="C153" s="97"/>
      <c r="D153" s="97"/>
      <c r="E153" s="97"/>
      <c r="F153" s="97"/>
      <c r="G153" s="97"/>
      <c r="H153" s="97"/>
      <c r="I153" s="97"/>
      <c r="J153" s="97"/>
      <c r="K153" s="97"/>
      <c r="L153" s="97"/>
      <c r="M153" s="97"/>
    </row>
    <row r="154" spans="1:13">
      <c r="A154" s="96"/>
      <c r="B154" s="97"/>
      <c r="C154" s="97"/>
      <c r="D154" s="97"/>
      <c r="E154" s="97"/>
      <c r="F154" s="97"/>
      <c r="G154" s="97"/>
      <c r="H154" s="97"/>
      <c r="I154" s="97"/>
      <c r="J154" s="97"/>
      <c r="K154" s="97"/>
      <c r="L154" s="97"/>
      <c r="M154" s="97"/>
    </row>
    <row r="155" spans="1:13">
      <c r="A155" s="96"/>
      <c r="B155" s="97"/>
      <c r="C155" s="97"/>
      <c r="D155" s="97"/>
      <c r="E155" s="97"/>
      <c r="F155" s="97"/>
      <c r="G155" s="97"/>
      <c r="H155" s="97"/>
      <c r="I155" s="97"/>
      <c r="J155" s="97"/>
      <c r="K155" s="97"/>
      <c r="L155" s="97"/>
      <c r="M155" s="97"/>
    </row>
    <row r="156" spans="1:13">
      <c r="A156" s="96"/>
      <c r="B156" s="97"/>
      <c r="C156" s="97"/>
      <c r="D156" s="97"/>
      <c r="E156" s="97"/>
      <c r="F156" s="97"/>
      <c r="G156" s="97"/>
      <c r="H156" s="97"/>
      <c r="I156" s="97"/>
      <c r="J156" s="97"/>
      <c r="K156" s="97"/>
      <c r="L156" s="97"/>
      <c r="M156" s="97"/>
    </row>
    <row r="157" spans="1:13">
      <c r="A157" s="96"/>
      <c r="B157" s="97"/>
      <c r="C157" s="97"/>
      <c r="D157" s="97"/>
      <c r="E157" s="97"/>
      <c r="F157" s="97"/>
      <c r="G157" s="97"/>
      <c r="H157" s="97"/>
      <c r="I157" s="97"/>
      <c r="J157" s="97"/>
      <c r="K157" s="97"/>
      <c r="L157" s="97"/>
      <c r="M157" s="97"/>
    </row>
    <row r="158" spans="1:13">
      <c r="A158" s="96"/>
      <c r="B158" s="97"/>
      <c r="C158" s="97"/>
      <c r="D158" s="97"/>
      <c r="E158" s="97"/>
      <c r="F158" s="97"/>
      <c r="G158" s="97"/>
      <c r="H158" s="97"/>
      <c r="I158" s="97"/>
      <c r="J158" s="97"/>
      <c r="K158" s="97"/>
      <c r="L158" s="97"/>
      <c r="M158" s="97"/>
    </row>
    <row r="159" spans="1:13">
      <c r="A159" s="96"/>
      <c r="B159" s="97"/>
      <c r="C159" s="97"/>
      <c r="D159" s="97"/>
      <c r="E159" s="97"/>
      <c r="F159" s="97"/>
      <c r="G159" s="97"/>
      <c r="H159" s="97"/>
      <c r="I159" s="97"/>
      <c r="J159" s="97"/>
      <c r="K159" s="97"/>
      <c r="L159" s="97"/>
      <c r="M159" s="97"/>
    </row>
    <row r="160" spans="1:13">
      <c r="A160" s="96"/>
      <c r="B160" s="97"/>
      <c r="C160" s="97"/>
      <c r="D160" s="97"/>
      <c r="E160" s="97"/>
      <c r="F160" s="97"/>
      <c r="G160" s="97"/>
      <c r="H160" s="97"/>
      <c r="I160" s="97"/>
      <c r="J160" s="97"/>
      <c r="K160" s="97"/>
      <c r="L160" s="97"/>
      <c r="M160" s="97"/>
    </row>
    <row r="161" spans="1:13">
      <c r="A161" s="96"/>
      <c r="B161" s="97"/>
      <c r="C161" s="97"/>
      <c r="D161" s="97"/>
      <c r="E161" s="97"/>
      <c r="F161" s="97"/>
      <c r="G161" s="97"/>
      <c r="H161" s="97"/>
      <c r="I161" s="97"/>
      <c r="J161" s="97"/>
      <c r="K161" s="97"/>
      <c r="L161" s="97"/>
      <c r="M161" s="97"/>
    </row>
    <row r="162" spans="1:13">
      <c r="A162" s="96"/>
      <c r="B162" s="97"/>
      <c r="C162" s="97"/>
      <c r="D162" s="97"/>
      <c r="E162" s="97"/>
      <c r="F162" s="97"/>
      <c r="G162" s="97"/>
      <c r="H162" s="97"/>
      <c r="I162" s="97"/>
      <c r="J162" s="97"/>
      <c r="K162" s="97"/>
      <c r="L162" s="97"/>
      <c r="M162" s="97"/>
    </row>
    <row r="163" spans="1:13">
      <c r="A163" s="96"/>
      <c r="B163" s="97"/>
      <c r="C163" s="97"/>
      <c r="D163" s="97"/>
      <c r="E163" s="97"/>
      <c r="F163" s="97"/>
      <c r="G163" s="97"/>
      <c r="H163" s="97"/>
      <c r="I163" s="97"/>
      <c r="J163" s="97"/>
      <c r="K163" s="97"/>
      <c r="L163" s="97"/>
      <c r="M163" s="97"/>
    </row>
    <row r="164" spans="1:13">
      <c r="A164" s="96"/>
      <c r="B164" s="97"/>
      <c r="C164" s="97"/>
      <c r="D164" s="97"/>
      <c r="E164" s="97"/>
      <c r="F164" s="97"/>
      <c r="G164" s="97"/>
      <c r="H164" s="97"/>
      <c r="I164" s="97"/>
      <c r="J164" s="97"/>
      <c r="K164" s="97"/>
      <c r="L164" s="97"/>
      <c r="M164" s="97"/>
    </row>
    <row r="165" spans="1:13">
      <c r="A165" s="96"/>
      <c r="B165" s="97"/>
      <c r="C165" s="97"/>
      <c r="D165" s="97"/>
      <c r="E165" s="97"/>
      <c r="F165" s="97"/>
      <c r="G165" s="97"/>
      <c r="H165" s="97"/>
      <c r="I165" s="97"/>
      <c r="J165" s="97"/>
      <c r="K165" s="97"/>
      <c r="L165" s="97"/>
      <c r="M165" s="97"/>
    </row>
    <row r="166" spans="1:13">
      <c r="A166" s="96"/>
      <c r="B166" s="97"/>
      <c r="C166" s="97"/>
      <c r="D166" s="97"/>
      <c r="E166" s="97"/>
      <c r="F166" s="97"/>
      <c r="G166" s="97"/>
      <c r="H166" s="97"/>
      <c r="I166" s="97"/>
      <c r="J166" s="97"/>
      <c r="K166" s="97"/>
      <c r="L166" s="97"/>
      <c r="M166" s="97"/>
    </row>
    <row r="167" spans="1:13">
      <c r="A167" s="96"/>
      <c r="B167" s="97"/>
      <c r="C167" s="97"/>
      <c r="D167" s="97"/>
      <c r="E167" s="97"/>
      <c r="F167" s="97"/>
      <c r="G167" s="97"/>
      <c r="H167" s="97"/>
      <c r="I167" s="97"/>
      <c r="J167" s="97"/>
      <c r="K167" s="97"/>
      <c r="L167" s="97"/>
      <c r="M167" s="97"/>
    </row>
    <row r="168" spans="1:13">
      <c r="A168" s="96"/>
      <c r="B168" s="97"/>
      <c r="C168" s="97"/>
      <c r="D168" s="97"/>
      <c r="E168" s="97"/>
      <c r="F168" s="97"/>
      <c r="G168" s="97"/>
      <c r="H168" s="97"/>
      <c r="I168" s="97"/>
      <c r="J168" s="97"/>
      <c r="K168" s="97"/>
      <c r="L168" s="97"/>
      <c r="M168" s="97"/>
    </row>
    <row r="169" spans="1:13">
      <c r="A169" s="96"/>
      <c r="B169" s="97"/>
      <c r="C169" s="97"/>
      <c r="D169" s="97"/>
      <c r="E169" s="97"/>
      <c r="F169" s="97"/>
      <c r="G169" s="97"/>
      <c r="H169" s="97"/>
      <c r="I169" s="97"/>
      <c r="J169" s="97"/>
      <c r="K169" s="97"/>
      <c r="L169" s="97"/>
      <c r="M169" s="97"/>
    </row>
    <row r="170" spans="1:13">
      <c r="A170" s="96"/>
      <c r="B170" s="97"/>
      <c r="C170" s="97"/>
      <c r="D170" s="97"/>
      <c r="E170" s="97"/>
      <c r="F170" s="97"/>
      <c r="G170" s="97"/>
      <c r="H170" s="97"/>
      <c r="I170" s="97"/>
      <c r="J170" s="97"/>
      <c r="K170" s="97"/>
      <c r="L170" s="97"/>
      <c r="M170" s="97"/>
    </row>
    <row r="171" spans="1:13">
      <c r="A171" s="96"/>
      <c r="B171" s="97"/>
      <c r="C171" s="97"/>
      <c r="D171" s="97"/>
      <c r="E171" s="97"/>
      <c r="F171" s="97"/>
      <c r="G171" s="97"/>
      <c r="H171" s="97"/>
      <c r="I171" s="97"/>
      <c r="J171" s="97"/>
      <c r="K171" s="97"/>
      <c r="L171" s="97"/>
      <c r="M171" s="97"/>
    </row>
    <row r="172" spans="1:13">
      <c r="A172" s="96"/>
      <c r="B172" s="97"/>
      <c r="C172" s="97"/>
      <c r="D172" s="97"/>
      <c r="E172" s="97"/>
      <c r="F172" s="97"/>
      <c r="G172" s="97"/>
      <c r="H172" s="97"/>
      <c r="I172" s="97"/>
      <c r="J172" s="97"/>
      <c r="K172" s="97"/>
      <c r="L172" s="97"/>
      <c r="M172" s="97"/>
    </row>
    <row r="173" spans="1:13">
      <c r="A173" s="96"/>
      <c r="B173" s="97"/>
      <c r="C173" s="97"/>
      <c r="D173" s="97"/>
      <c r="E173" s="97"/>
      <c r="F173" s="97"/>
      <c r="G173" s="97"/>
      <c r="H173" s="97"/>
      <c r="I173" s="97"/>
      <c r="J173" s="97"/>
      <c r="K173" s="97"/>
      <c r="L173" s="97"/>
      <c r="M173" s="97"/>
    </row>
    <row r="174" spans="1:13">
      <c r="A174" s="96"/>
      <c r="B174" s="97"/>
      <c r="C174" s="97"/>
      <c r="D174" s="97"/>
      <c r="E174" s="97"/>
      <c r="F174" s="97"/>
      <c r="G174" s="97"/>
      <c r="H174" s="97"/>
      <c r="I174" s="97"/>
      <c r="J174" s="97"/>
      <c r="K174" s="97"/>
      <c r="L174" s="97"/>
      <c r="M174" s="97"/>
    </row>
    <row r="175" spans="1:13">
      <c r="A175" s="96"/>
      <c r="B175" s="97"/>
      <c r="C175" s="97"/>
      <c r="D175" s="97"/>
      <c r="E175" s="97"/>
      <c r="F175" s="97"/>
      <c r="G175" s="97"/>
      <c r="H175" s="97"/>
      <c r="I175" s="97"/>
      <c r="J175" s="97"/>
      <c r="K175" s="97"/>
      <c r="L175" s="97"/>
      <c r="M175" s="97"/>
    </row>
    <row r="176" spans="1:13">
      <c r="A176" s="96"/>
      <c r="B176" s="97"/>
      <c r="C176" s="97"/>
      <c r="D176" s="97"/>
      <c r="E176" s="97"/>
      <c r="F176" s="97"/>
      <c r="G176" s="97"/>
      <c r="H176" s="97"/>
      <c r="I176" s="97"/>
      <c r="J176" s="97"/>
      <c r="K176" s="97"/>
      <c r="L176" s="97"/>
      <c r="M176" s="97"/>
    </row>
    <row r="177" spans="1:13">
      <c r="A177" s="96"/>
      <c r="B177" s="97"/>
      <c r="C177" s="97"/>
      <c r="D177" s="97"/>
      <c r="E177" s="97"/>
      <c r="F177" s="97"/>
      <c r="G177" s="97"/>
      <c r="H177" s="97"/>
      <c r="I177" s="97"/>
      <c r="J177" s="97"/>
      <c r="K177" s="97"/>
      <c r="L177" s="97"/>
      <c r="M177" s="97"/>
    </row>
    <row r="178" spans="1:13">
      <c r="A178" s="96"/>
      <c r="B178" s="97"/>
      <c r="C178" s="97"/>
      <c r="D178" s="97"/>
      <c r="E178" s="97"/>
      <c r="F178" s="97"/>
      <c r="G178" s="97"/>
      <c r="H178" s="97"/>
      <c r="I178" s="97"/>
      <c r="J178" s="97"/>
      <c r="K178" s="97"/>
      <c r="L178" s="97"/>
      <c r="M178" s="97"/>
    </row>
    <row r="179" spans="1:13">
      <c r="A179" s="96"/>
      <c r="B179" s="97"/>
      <c r="C179" s="97"/>
      <c r="D179" s="97"/>
      <c r="E179" s="97"/>
      <c r="F179" s="97"/>
      <c r="G179" s="97"/>
      <c r="H179" s="97"/>
      <c r="I179" s="97"/>
      <c r="J179" s="97"/>
      <c r="K179" s="97"/>
      <c r="L179" s="97"/>
      <c r="M179" s="97"/>
    </row>
    <row r="180" spans="1:13">
      <c r="A180" s="96"/>
      <c r="B180" s="97"/>
      <c r="C180" s="97"/>
      <c r="D180" s="97"/>
      <c r="E180" s="97"/>
      <c r="F180" s="97"/>
      <c r="G180" s="97"/>
      <c r="H180" s="97"/>
      <c r="I180" s="97"/>
      <c r="J180" s="97"/>
      <c r="K180" s="97"/>
      <c r="L180" s="97"/>
      <c r="M180" s="97"/>
    </row>
    <row r="181" spans="1:13">
      <c r="A181" s="96"/>
      <c r="B181" s="97"/>
      <c r="C181" s="97"/>
      <c r="D181" s="97"/>
      <c r="E181" s="97"/>
      <c r="F181" s="97"/>
      <c r="G181" s="97"/>
      <c r="H181" s="97"/>
      <c r="I181" s="97"/>
      <c r="J181" s="97"/>
      <c r="K181" s="97"/>
      <c r="L181" s="97"/>
      <c r="M181" s="97"/>
    </row>
    <row r="182" spans="1:13">
      <c r="A182" s="96"/>
      <c r="B182" s="97"/>
      <c r="C182" s="97"/>
      <c r="D182" s="97"/>
      <c r="E182" s="97"/>
      <c r="F182" s="97"/>
      <c r="G182" s="97"/>
      <c r="H182" s="97"/>
      <c r="I182" s="97"/>
      <c r="J182" s="97"/>
      <c r="K182" s="97"/>
      <c r="L182" s="97"/>
      <c r="M182" s="97"/>
    </row>
    <row r="183" spans="1:13">
      <c r="A183" s="96"/>
      <c r="B183" s="97"/>
      <c r="C183" s="97"/>
      <c r="D183" s="97"/>
      <c r="E183" s="97"/>
      <c r="F183" s="97"/>
      <c r="G183" s="97"/>
      <c r="H183" s="97"/>
      <c r="I183" s="97"/>
      <c r="J183" s="97"/>
      <c r="K183" s="97"/>
      <c r="L183" s="97"/>
      <c r="M183" s="97"/>
    </row>
    <row r="184" spans="1:13">
      <c r="A184" s="96"/>
      <c r="B184" s="97"/>
      <c r="C184" s="97"/>
      <c r="D184" s="97"/>
      <c r="E184" s="97"/>
      <c r="F184" s="97"/>
      <c r="G184" s="97"/>
      <c r="H184" s="97"/>
      <c r="I184" s="97"/>
      <c r="J184" s="97"/>
      <c r="K184" s="97"/>
      <c r="L184" s="97"/>
      <c r="M184" s="97"/>
    </row>
    <row r="185" spans="1:13">
      <c r="A185" s="96"/>
      <c r="B185" s="97"/>
      <c r="C185" s="97"/>
      <c r="D185" s="97"/>
      <c r="E185" s="97"/>
      <c r="F185" s="97"/>
      <c r="G185" s="97"/>
      <c r="H185" s="97"/>
      <c r="I185" s="97"/>
      <c r="J185" s="97"/>
      <c r="K185" s="97"/>
      <c r="L185" s="97"/>
      <c r="M185" s="97"/>
    </row>
    <row r="186" spans="1:13">
      <c r="A186" s="96"/>
      <c r="B186" s="97"/>
      <c r="C186" s="97"/>
      <c r="D186" s="97"/>
      <c r="E186" s="97"/>
      <c r="F186" s="97"/>
      <c r="G186" s="97"/>
      <c r="H186" s="97"/>
      <c r="I186" s="97"/>
      <c r="J186" s="97"/>
      <c r="K186" s="97"/>
      <c r="L186" s="97"/>
      <c r="M186" s="97"/>
    </row>
    <row r="187" spans="1:13">
      <c r="A187" s="96"/>
      <c r="B187" s="97"/>
      <c r="C187" s="97"/>
      <c r="D187" s="97"/>
      <c r="E187" s="97"/>
      <c r="F187" s="97"/>
      <c r="G187" s="97"/>
      <c r="H187" s="97"/>
      <c r="I187" s="97"/>
      <c r="J187" s="97"/>
      <c r="K187" s="97"/>
      <c r="L187" s="97"/>
      <c r="M187" s="97"/>
    </row>
    <row r="188" spans="1:13">
      <c r="A188" s="96"/>
      <c r="B188" s="97"/>
      <c r="C188" s="97"/>
      <c r="D188" s="97"/>
      <c r="E188" s="97"/>
      <c r="F188" s="97"/>
      <c r="G188" s="97"/>
      <c r="H188" s="97"/>
      <c r="I188" s="97"/>
      <c r="J188" s="97"/>
      <c r="K188" s="97"/>
      <c r="L188" s="97"/>
      <c r="M188" s="97"/>
    </row>
    <row r="189" spans="1:13">
      <c r="A189" s="96"/>
      <c r="B189" s="97"/>
      <c r="C189" s="97"/>
      <c r="D189" s="97"/>
      <c r="E189" s="97"/>
      <c r="F189" s="97"/>
      <c r="G189" s="97"/>
      <c r="H189" s="97"/>
      <c r="I189" s="97"/>
      <c r="J189" s="97"/>
      <c r="K189" s="97"/>
      <c r="L189" s="97"/>
      <c r="M189" s="97"/>
    </row>
    <row r="190" spans="1:13">
      <c r="A190" s="96"/>
      <c r="B190" s="97"/>
      <c r="C190" s="97"/>
      <c r="D190" s="97"/>
      <c r="E190" s="97"/>
      <c r="F190" s="97"/>
      <c r="G190" s="97"/>
      <c r="H190" s="97"/>
      <c r="I190" s="97"/>
      <c r="J190" s="97"/>
      <c r="K190" s="97"/>
      <c r="L190" s="97"/>
      <c r="M190" s="97"/>
    </row>
    <row r="191" spans="1:13">
      <c r="A191" s="96"/>
      <c r="B191" s="97"/>
      <c r="C191" s="97"/>
      <c r="D191" s="97"/>
      <c r="E191" s="97"/>
      <c r="F191" s="97"/>
      <c r="G191" s="97"/>
      <c r="H191" s="97"/>
      <c r="I191" s="97"/>
      <c r="J191" s="97"/>
      <c r="K191" s="97"/>
      <c r="L191" s="97"/>
      <c r="M191" s="97"/>
    </row>
    <row r="192" spans="1:13">
      <c r="A192" s="96"/>
      <c r="B192" s="97"/>
      <c r="C192" s="97"/>
      <c r="D192" s="97"/>
      <c r="E192" s="97"/>
      <c r="F192" s="97"/>
      <c r="G192" s="97"/>
      <c r="H192" s="97"/>
      <c r="I192" s="97"/>
      <c r="J192" s="97"/>
      <c r="K192" s="97"/>
      <c r="L192" s="97"/>
      <c r="M192" s="97"/>
    </row>
    <row r="193" spans="1:13">
      <c r="A193" s="96"/>
      <c r="B193" s="97"/>
      <c r="C193" s="97"/>
      <c r="D193" s="97"/>
      <c r="E193" s="97"/>
      <c r="F193" s="97"/>
      <c r="G193" s="97"/>
      <c r="H193" s="97"/>
      <c r="I193" s="97"/>
      <c r="J193" s="97"/>
      <c r="K193" s="97"/>
      <c r="L193" s="97"/>
      <c r="M193" s="97"/>
    </row>
    <row r="194" spans="1:13">
      <c r="A194" s="96"/>
      <c r="B194" s="97"/>
      <c r="C194" s="97"/>
      <c r="D194" s="97"/>
      <c r="E194" s="97"/>
      <c r="F194" s="97"/>
      <c r="G194" s="97"/>
      <c r="H194" s="97"/>
      <c r="I194" s="97"/>
      <c r="J194" s="97"/>
      <c r="K194" s="97"/>
      <c r="L194" s="97"/>
      <c r="M194" s="97"/>
    </row>
    <row r="195" spans="1:13">
      <c r="A195" s="96"/>
      <c r="B195" s="97"/>
      <c r="C195" s="97"/>
      <c r="D195" s="97"/>
      <c r="E195" s="97"/>
      <c r="F195" s="97"/>
      <c r="G195" s="97"/>
      <c r="H195" s="97"/>
      <c r="I195" s="97"/>
      <c r="J195" s="97"/>
      <c r="K195" s="97"/>
      <c r="L195" s="97"/>
      <c r="M195" s="97"/>
    </row>
    <row r="196" spans="1:13">
      <c r="A196" s="96"/>
      <c r="B196" s="97"/>
      <c r="C196" s="97"/>
      <c r="D196" s="97"/>
      <c r="E196" s="97"/>
      <c r="F196" s="97"/>
      <c r="G196" s="97"/>
      <c r="H196" s="97"/>
      <c r="I196" s="97"/>
      <c r="J196" s="97"/>
      <c r="K196" s="97"/>
      <c r="L196" s="97"/>
      <c r="M196" s="97"/>
    </row>
    <row r="197" spans="1:13">
      <c r="A197" s="96"/>
      <c r="B197" s="97"/>
      <c r="C197" s="97"/>
      <c r="D197" s="97"/>
      <c r="E197" s="97"/>
      <c r="F197" s="97"/>
      <c r="G197" s="97"/>
      <c r="H197" s="97"/>
      <c r="I197" s="97"/>
      <c r="J197" s="97"/>
      <c r="K197" s="97"/>
      <c r="L197" s="97"/>
      <c r="M197" s="97"/>
    </row>
    <row r="198" spans="1:13">
      <c r="A198" s="96"/>
      <c r="B198" s="97"/>
      <c r="C198" s="97"/>
      <c r="D198" s="97"/>
      <c r="E198" s="97"/>
      <c r="F198" s="97"/>
      <c r="G198" s="97"/>
      <c r="H198" s="97"/>
      <c r="I198" s="97"/>
      <c r="J198" s="97"/>
      <c r="K198" s="97"/>
      <c r="L198" s="97"/>
      <c r="M198" s="97"/>
    </row>
    <row r="199" spans="1:13">
      <c r="A199" s="96"/>
      <c r="B199" s="97"/>
      <c r="C199" s="97"/>
      <c r="D199" s="97"/>
      <c r="E199" s="97"/>
      <c r="F199" s="97"/>
      <c r="G199" s="97"/>
      <c r="H199" s="97"/>
      <c r="I199" s="97"/>
      <c r="J199" s="97"/>
      <c r="K199" s="97"/>
      <c r="L199" s="97"/>
      <c r="M199" s="97"/>
    </row>
    <row r="200" spans="1:13">
      <c r="A200" s="96"/>
      <c r="B200" s="97"/>
      <c r="C200" s="97"/>
      <c r="D200" s="97"/>
      <c r="E200" s="97"/>
      <c r="F200" s="97"/>
      <c r="G200" s="97"/>
      <c r="H200" s="97"/>
      <c r="I200" s="97"/>
      <c r="J200" s="97"/>
      <c r="K200" s="97"/>
      <c r="L200" s="97"/>
      <c r="M200" s="97"/>
    </row>
    <row r="201" spans="1:13">
      <c r="A201" s="96"/>
      <c r="B201" s="97"/>
      <c r="C201" s="97"/>
      <c r="D201" s="97"/>
      <c r="E201" s="97"/>
      <c r="F201" s="97"/>
      <c r="G201" s="97"/>
      <c r="H201" s="97"/>
      <c r="I201" s="97"/>
      <c r="J201" s="97"/>
      <c r="K201" s="97"/>
      <c r="L201" s="97"/>
      <c r="M201" s="97"/>
    </row>
    <row r="202" spans="1:13">
      <c r="A202" s="96"/>
      <c r="B202" s="97"/>
      <c r="C202" s="97"/>
      <c r="D202" s="97"/>
      <c r="E202" s="97"/>
      <c r="F202" s="97"/>
      <c r="G202" s="97"/>
      <c r="H202" s="97"/>
      <c r="I202" s="97"/>
      <c r="J202" s="97"/>
      <c r="K202" s="97"/>
      <c r="L202" s="97"/>
      <c r="M202" s="97"/>
    </row>
    <row r="203" spans="1:13">
      <c r="A203" s="96"/>
      <c r="B203" s="97"/>
      <c r="C203" s="97"/>
      <c r="D203" s="97"/>
      <c r="E203" s="97"/>
      <c r="F203" s="97"/>
      <c r="G203" s="97"/>
      <c r="H203" s="97"/>
      <c r="I203" s="97"/>
      <c r="J203" s="97"/>
      <c r="K203" s="97"/>
      <c r="L203" s="97"/>
      <c r="M203" s="97"/>
    </row>
    <row r="204" spans="1:13">
      <c r="A204" s="96"/>
      <c r="B204" s="97"/>
      <c r="C204" s="97"/>
      <c r="D204" s="97"/>
      <c r="E204" s="97"/>
      <c r="F204" s="97"/>
      <c r="G204" s="97"/>
      <c r="H204" s="97"/>
      <c r="I204" s="97"/>
      <c r="J204" s="97"/>
      <c r="K204" s="97"/>
      <c r="L204" s="97"/>
      <c r="M204" s="97"/>
    </row>
    <row r="205" spans="1:13">
      <c r="A205" s="96"/>
      <c r="B205" s="97"/>
      <c r="C205" s="97"/>
      <c r="D205" s="97"/>
      <c r="E205" s="97"/>
      <c r="F205" s="97"/>
      <c r="G205" s="97"/>
      <c r="H205" s="97"/>
      <c r="I205" s="97"/>
      <c r="J205" s="97"/>
      <c r="K205" s="97"/>
      <c r="L205" s="97"/>
      <c r="M205" s="97"/>
    </row>
    <row r="206" spans="1:13">
      <c r="A206" s="96"/>
      <c r="B206" s="97"/>
      <c r="C206" s="97"/>
      <c r="D206" s="97"/>
      <c r="E206" s="97"/>
      <c r="F206" s="97"/>
      <c r="G206" s="97"/>
      <c r="H206" s="97"/>
      <c r="I206" s="97"/>
      <c r="J206" s="97"/>
      <c r="K206" s="97"/>
      <c r="L206" s="97"/>
      <c r="M206" s="97"/>
    </row>
    <row r="207" spans="1:13">
      <c r="A207" s="96"/>
      <c r="B207" s="97"/>
      <c r="C207" s="97"/>
      <c r="D207" s="97"/>
      <c r="E207" s="97"/>
      <c r="F207" s="97"/>
      <c r="G207" s="97"/>
      <c r="H207" s="97"/>
      <c r="I207" s="97"/>
      <c r="J207" s="97"/>
      <c r="K207" s="97"/>
      <c r="L207" s="97"/>
      <c r="M207" s="97"/>
    </row>
    <row r="208" spans="1:13">
      <c r="A208" s="96"/>
      <c r="B208" s="97"/>
      <c r="C208" s="97"/>
      <c r="D208" s="97"/>
      <c r="E208" s="97"/>
      <c r="F208" s="97"/>
      <c r="G208" s="97"/>
      <c r="H208" s="97"/>
      <c r="I208" s="97"/>
      <c r="J208" s="97"/>
      <c r="K208" s="97"/>
      <c r="L208" s="97"/>
      <c r="M208" s="97"/>
    </row>
    <row r="209" spans="1:13">
      <c r="A209" s="96"/>
      <c r="B209" s="97"/>
      <c r="C209" s="97"/>
      <c r="D209" s="97"/>
      <c r="E209" s="97"/>
      <c r="F209" s="97"/>
      <c r="G209" s="97"/>
      <c r="H209" s="97"/>
      <c r="I209" s="97"/>
      <c r="J209" s="97"/>
      <c r="K209" s="97"/>
      <c r="L209" s="97"/>
      <c r="M209" s="97"/>
    </row>
    <row r="210" spans="1:13">
      <c r="A210" s="96"/>
      <c r="B210" s="97"/>
      <c r="C210" s="97"/>
      <c r="D210" s="97"/>
      <c r="E210" s="97"/>
      <c r="F210" s="97"/>
      <c r="G210" s="97"/>
      <c r="H210" s="97"/>
      <c r="I210" s="97"/>
      <c r="J210" s="97"/>
      <c r="K210" s="97"/>
      <c r="L210" s="97"/>
      <c r="M210" s="97"/>
    </row>
    <row r="211" spans="1:13">
      <c r="A211" s="96"/>
      <c r="B211" s="97"/>
      <c r="C211" s="97"/>
      <c r="D211" s="97"/>
      <c r="E211" s="97"/>
      <c r="F211" s="97"/>
      <c r="G211" s="97"/>
      <c r="H211" s="97"/>
      <c r="I211" s="97"/>
      <c r="J211" s="97"/>
      <c r="K211" s="97"/>
      <c r="L211" s="97"/>
      <c r="M211" s="97"/>
    </row>
    <row r="212" spans="1:13">
      <c r="A212" s="96"/>
      <c r="B212" s="97"/>
      <c r="C212" s="97"/>
      <c r="D212" s="97"/>
      <c r="E212" s="97"/>
      <c r="F212" s="97"/>
      <c r="G212" s="97"/>
      <c r="H212" s="97"/>
      <c r="I212" s="97"/>
      <c r="J212" s="97"/>
      <c r="K212" s="97"/>
      <c r="L212" s="97"/>
      <c r="M212" s="97"/>
    </row>
    <row r="213" spans="1:13">
      <c r="A213" s="96"/>
      <c r="B213" s="97"/>
      <c r="C213" s="97"/>
      <c r="D213" s="97"/>
      <c r="E213" s="97"/>
      <c r="F213" s="97"/>
      <c r="G213" s="97"/>
      <c r="H213" s="97"/>
      <c r="I213" s="97"/>
      <c r="J213" s="97"/>
      <c r="K213" s="97"/>
      <c r="L213" s="97"/>
      <c r="M213" s="97"/>
    </row>
    <row r="214" spans="1:13">
      <c r="A214" s="96"/>
      <c r="B214" s="97"/>
      <c r="C214" s="97"/>
      <c r="D214" s="97"/>
      <c r="E214" s="97"/>
      <c r="F214" s="97"/>
      <c r="G214" s="97"/>
      <c r="H214" s="97"/>
      <c r="I214" s="97"/>
      <c r="J214" s="97"/>
      <c r="K214" s="97"/>
      <c r="L214" s="97"/>
      <c r="M214" s="97"/>
    </row>
    <row r="215" spans="1:13">
      <c r="A215" s="96"/>
      <c r="B215" s="97"/>
      <c r="C215" s="97"/>
      <c r="D215" s="97"/>
      <c r="E215" s="97"/>
      <c r="F215" s="97"/>
      <c r="G215" s="97"/>
      <c r="H215" s="97"/>
      <c r="I215" s="97"/>
      <c r="J215" s="97"/>
      <c r="K215" s="97"/>
      <c r="L215" s="97"/>
      <c r="M215" s="97"/>
    </row>
    <row r="216" spans="1:13">
      <c r="A216" s="96"/>
      <c r="B216" s="97"/>
      <c r="C216" s="97"/>
      <c r="D216" s="97"/>
      <c r="E216" s="97"/>
      <c r="F216" s="97"/>
      <c r="G216" s="97"/>
      <c r="H216" s="97"/>
      <c r="I216" s="97"/>
      <c r="J216" s="97"/>
      <c r="K216" s="97"/>
      <c r="L216" s="97"/>
      <c r="M216" s="97"/>
    </row>
    <row r="217" spans="1:13">
      <c r="A217" s="96"/>
      <c r="B217" s="97"/>
      <c r="C217" s="97"/>
      <c r="D217" s="97"/>
      <c r="E217" s="97"/>
      <c r="F217" s="97"/>
      <c r="G217" s="97"/>
      <c r="H217" s="97"/>
      <c r="I217" s="97"/>
      <c r="J217" s="97"/>
      <c r="K217" s="97"/>
      <c r="L217" s="97"/>
      <c r="M217" s="97"/>
    </row>
    <row r="218" spans="1:13">
      <c r="A218" s="96"/>
      <c r="B218" s="97"/>
      <c r="C218" s="97"/>
      <c r="D218" s="97"/>
      <c r="E218" s="97"/>
      <c r="F218" s="97"/>
      <c r="G218" s="97"/>
      <c r="H218" s="97"/>
      <c r="I218" s="97"/>
      <c r="J218" s="97"/>
      <c r="K218" s="97"/>
      <c r="L218" s="97"/>
      <c r="M218" s="97"/>
    </row>
    <row r="219" spans="1:13">
      <c r="A219" s="96"/>
      <c r="B219" s="97"/>
      <c r="C219" s="97"/>
      <c r="D219" s="97"/>
      <c r="E219" s="97"/>
      <c r="F219" s="97"/>
      <c r="G219" s="97"/>
      <c r="H219" s="97"/>
      <c r="I219" s="97"/>
      <c r="J219" s="97"/>
      <c r="K219" s="97"/>
      <c r="L219" s="97"/>
      <c r="M219" s="97"/>
    </row>
    <row r="220" spans="1:13">
      <c r="A220" s="96"/>
      <c r="B220" s="97"/>
      <c r="C220" s="97"/>
      <c r="D220" s="97"/>
      <c r="E220" s="97"/>
      <c r="F220" s="97"/>
      <c r="G220" s="97"/>
      <c r="H220" s="97"/>
      <c r="I220" s="97"/>
      <c r="J220" s="97"/>
      <c r="K220" s="97"/>
      <c r="L220" s="97"/>
      <c r="M220" s="97"/>
    </row>
    <row r="221" spans="1:13">
      <c r="A221" s="96"/>
      <c r="B221" s="97"/>
      <c r="C221" s="97"/>
      <c r="D221" s="97"/>
      <c r="E221" s="97"/>
      <c r="F221" s="97"/>
      <c r="G221" s="97"/>
      <c r="H221" s="97"/>
      <c r="I221" s="97"/>
      <c r="J221" s="97"/>
      <c r="K221" s="97"/>
      <c r="L221" s="97"/>
      <c r="M221" s="97"/>
    </row>
    <row r="222" spans="1:13">
      <c r="A222" s="96"/>
      <c r="B222" s="97"/>
      <c r="C222" s="97"/>
      <c r="D222" s="97"/>
      <c r="E222" s="97"/>
      <c r="F222" s="97"/>
      <c r="G222" s="97"/>
      <c r="H222" s="97"/>
      <c r="I222" s="97"/>
      <c r="J222" s="97"/>
      <c r="K222" s="97"/>
      <c r="L222" s="97"/>
      <c r="M222" s="97"/>
    </row>
    <row r="223" spans="1:13">
      <c r="A223" s="96"/>
      <c r="B223" s="97"/>
      <c r="C223" s="97"/>
      <c r="D223" s="97"/>
      <c r="E223" s="97"/>
      <c r="F223" s="97"/>
      <c r="G223" s="97"/>
      <c r="H223" s="97"/>
      <c r="I223" s="97"/>
      <c r="J223" s="97"/>
      <c r="K223" s="97"/>
      <c r="L223" s="97"/>
      <c r="M223" s="97"/>
    </row>
    <row r="224" spans="1:13">
      <c r="A224" s="96"/>
      <c r="B224" s="97"/>
      <c r="C224" s="97"/>
      <c r="D224" s="97"/>
      <c r="E224" s="97"/>
      <c r="F224" s="97"/>
      <c r="G224" s="97"/>
      <c r="H224" s="97"/>
      <c r="I224" s="97"/>
      <c r="J224" s="97"/>
      <c r="K224" s="97"/>
      <c r="L224" s="97"/>
      <c r="M224" s="97"/>
    </row>
    <row r="225" spans="1:13">
      <c r="A225" s="96"/>
      <c r="B225" s="97"/>
      <c r="C225" s="97"/>
      <c r="D225" s="97"/>
      <c r="E225" s="97"/>
      <c r="F225" s="97"/>
      <c r="G225" s="97"/>
      <c r="H225" s="97"/>
      <c r="I225" s="97"/>
      <c r="J225" s="97"/>
      <c r="K225" s="97"/>
      <c r="L225" s="97"/>
      <c r="M225" s="97"/>
    </row>
    <row r="226" spans="1:13">
      <c r="A226" s="96"/>
      <c r="B226" s="97"/>
      <c r="C226" s="97"/>
      <c r="D226" s="97"/>
      <c r="E226" s="97"/>
      <c r="F226" s="97"/>
      <c r="G226" s="97"/>
      <c r="H226" s="97"/>
      <c r="I226" s="97"/>
      <c r="J226" s="97"/>
      <c r="K226" s="97"/>
      <c r="L226" s="97"/>
      <c r="M226" s="97"/>
    </row>
    <row r="227" spans="1:13">
      <c r="A227" s="96"/>
      <c r="B227" s="97"/>
      <c r="C227" s="97"/>
      <c r="D227" s="97"/>
      <c r="E227" s="97"/>
      <c r="F227" s="97"/>
      <c r="G227" s="97"/>
      <c r="H227" s="97"/>
      <c r="I227" s="97"/>
      <c r="J227" s="97"/>
      <c r="K227" s="97"/>
      <c r="L227" s="97"/>
      <c r="M227" s="97"/>
    </row>
    <row r="228" spans="1:13">
      <c r="A228" s="96"/>
      <c r="B228" s="97"/>
      <c r="C228" s="97"/>
      <c r="D228" s="97"/>
      <c r="E228" s="97"/>
      <c r="F228" s="97"/>
      <c r="G228" s="97"/>
      <c r="H228" s="97"/>
      <c r="I228" s="97"/>
      <c r="J228" s="97"/>
      <c r="K228" s="97"/>
      <c r="L228" s="97"/>
      <c r="M228" s="97"/>
    </row>
    <row r="229" spans="1:13">
      <c r="A229" s="96"/>
      <c r="B229" s="97"/>
      <c r="C229" s="97"/>
      <c r="D229" s="97"/>
      <c r="E229" s="97"/>
      <c r="F229" s="97"/>
      <c r="G229" s="97"/>
      <c r="H229" s="97"/>
      <c r="I229" s="97"/>
      <c r="J229" s="97"/>
      <c r="K229" s="97"/>
      <c r="L229" s="97"/>
      <c r="M229" s="97"/>
    </row>
    <row r="230" spans="1:13">
      <c r="A230" s="96"/>
      <c r="B230" s="97"/>
      <c r="C230" s="97"/>
      <c r="D230" s="97"/>
      <c r="E230" s="97"/>
      <c r="F230" s="97"/>
      <c r="G230" s="97"/>
      <c r="H230" s="97"/>
      <c r="I230" s="97"/>
      <c r="J230" s="97"/>
      <c r="K230" s="97"/>
      <c r="L230" s="97"/>
      <c r="M230" s="97"/>
    </row>
    <row r="231" spans="1:13">
      <c r="A231" s="96"/>
      <c r="B231" s="97"/>
      <c r="C231" s="97"/>
      <c r="D231" s="97"/>
      <c r="E231" s="97"/>
      <c r="F231" s="97"/>
      <c r="G231" s="97"/>
      <c r="H231" s="97"/>
      <c r="I231" s="97"/>
      <c r="J231" s="97"/>
      <c r="K231" s="97"/>
      <c r="L231" s="97"/>
      <c r="M231" s="97"/>
    </row>
    <row r="232" spans="1:13">
      <c r="A232" s="96"/>
      <c r="B232" s="97"/>
      <c r="C232" s="97"/>
      <c r="D232" s="97"/>
      <c r="E232" s="97"/>
      <c r="F232" s="97"/>
      <c r="G232" s="97"/>
      <c r="H232" s="97"/>
      <c r="I232" s="97"/>
      <c r="J232" s="97"/>
      <c r="K232" s="97"/>
      <c r="L232" s="97"/>
      <c r="M232" s="97"/>
    </row>
    <row r="233" spans="1:13">
      <c r="A233" s="96"/>
      <c r="B233" s="97"/>
      <c r="C233" s="97"/>
      <c r="D233" s="97"/>
      <c r="E233" s="97"/>
      <c r="F233" s="97"/>
      <c r="G233" s="97"/>
      <c r="H233" s="97"/>
      <c r="I233" s="97"/>
      <c r="J233" s="97"/>
      <c r="K233" s="97"/>
      <c r="L233" s="97"/>
      <c r="M233" s="97"/>
    </row>
  </sheetData>
  <phoneticPr fontId="3"/>
  <printOptions horizontalCentered="1"/>
  <pageMargins left="0.39370078740157483" right="0.39370078740157483" top="0.59055118110236227" bottom="0.59055118110236227" header="0.51181102362204722" footer="0.51181102362204722"/>
  <headerFooter alignWithMargins="0">
    <oddFooter>&amp;C&amp;A　　&amp;Pページ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zoomScale="80" zoomScaleNormal="80" workbookViewId="0">
      <selection activeCell="C3" sqref="C3:E4"/>
    </sheetView>
  </sheetViews>
  <sheetFormatPr defaultRowHeight="13.5"/>
  <cols>
    <col min="1" max="1" width="6.25" style="30" customWidth="1"/>
    <col min="2" max="2" width="16.625" style="30" customWidth="1"/>
    <col min="3" max="5" width="11.125" style="30" customWidth="1"/>
    <col min="6" max="6" width="5.25" style="30" customWidth="1"/>
    <col min="7" max="7" width="6.125" style="30" customWidth="1"/>
    <col min="8" max="8" width="16.625" style="30" customWidth="1"/>
    <col min="9" max="11" width="11.125" style="30" customWidth="1"/>
    <col min="12" max="12" width="5.375" style="48" customWidth="1"/>
    <col min="13" max="13" width="6.125" style="30" customWidth="1"/>
    <col min="14" max="14" width="16.625" style="30" customWidth="1"/>
    <col min="15" max="17" width="11.125" style="30" customWidth="1"/>
    <col min="18" max="18" width="5.375" style="48" customWidth="1"/>
    <col min="19" max="19" width="6.125" style="30" customWidth="1"/>
    <col min="20" max="20" width="16.625" style="30" customWidth="1"/>
    <col min="21" max="26" width="11.375" style="30" customWidth="1"/>
    <col min="27" max="16384" width="9" style="30"/>
  </cols>
  <sheetData>
    <row r="1" spans="1:26" s="29" customFormat="1" ht="17.25">
      <c r="A1" s="1" t="s">
        <v>348</v>
      </c>
      <c r="B1" s="1"/>
      <c r="F1" s="98"/>
      <c r="J1" s="1"/>
      <c r="K1" s="1"/>
      <c r="L1" s="22"/>
      <c r="P1" s="1"/>
      <c r="Q1" s="1"/>
      <c r="R1" s="22"/>
    </row>
    <row r="2" spans="1:26" s="29" customFormat="1" ht="17.25">
      <c r="C2" s="283"/>
      <c r="D2" s="284"/>
      <c r="E2" s="284"/>
      <c r="F2" s="99"/>
      <c r="G2" s="283"/>
      <c r="H2" s="284"/>
      <c r="I2" s="284"/>
      <c r="L2" s="22"/>
      <c r="R2" s="22"/>
      <c r="X2" s="283" t="s">
        <v>349</v>
      </c>
      <c r="Y2" s="284"/>
      <c r="Z2" s="284"/>
    </row>
    <row r="3" spans="1:26" ht="30" customHeight="1">
      <c r="A3" s="285" t="s">
        <v>350</v>
      </c>
      <c r="B3" s="286"/>
      <c r="C3" s="289" t="s">
        <v>351</v>
      </c>
      <c r="D3" s="289"/>
      <c r="E3" s="289"/>
      <c r="F3" s="100"/>
      <c r="G3" s="248" t="s">
        <v>350</v>
      </c>
      <c r="H3" s="248"/>
      <c r="I3" s="289" t="s">
        <v>352</v>
      </c>
      <c r="J3" s="289"/>
      <c r="K3" s="289"/>
      <c r="L3" s="100"/>
      <c r="M3" s="248" t="s">
        <v>350</v>
      </c>
      <c r="N3" s="248"/>
      <c r="O3" s="278" t="s">
        <v>353</v>
      </c>
      <c r="P3" s="279"/>
      <c r="Q3" s="280"/>
      <c r="R3" s="100"/>
      <c r="S3" s="248" t="s">
        <v>350</v>
      </c>
      <c r="T3" s="248"/>
      <c r="U3" s="278" t="s">
        <v>354</v>
      </c>
      <c r="V3" s="279"/>
      <c r="W3" s="280"/>
      <c r="X3" s="278" t="s">
        <v>355</v>
      </c>
      <c r="Y3" s="279"/>
      <c r="Z3" s="280"/>
    </row>
    <row r="4" spans="1:26" ht="30" customHeight="1">
      <c r="A4" s="287"/>
      <c r="B4" s="288"/>
      <c r="C4" s="101" t="s">
        <v>312</v>
      </c>
      <c r="D4" s="9" t="s">
        <v>9</v>
      </c>
      <c r="E4" s="9" t="s">
        <v>10</v>
      </c>
      <c r="F4" s="102"/>
      <c r="G4" s="248"/>
      <c r="H4" s="248"/>
      <c r="I4" s="101" t="s">
        <v>312</v>
      </c>
      <c r="J4" s="9" t="s">
        <v>9</v>
      </c>
      <c r="K4" s="9" t="s">
        <v>10</v>
      </c>
      <c r="L4" s="102"/>
      <c r="M4" s="248"/>
      <c r="N4" s="248"/>
      <c r="O4" s="101" t="s">
        <v>312</v>
      </c>
      <c r="P4" s="9" t="s">
        <v>9</v>
      </c>
      <c r="Q4" s="9" t="s">
        <v>10</v>
      </c>
      <c r="R4" s="102"/>
      <c r="S4" s="248"/>
      <c r="T4" s="248"/>
      <c r="U4" s="101" t="s">
        <v>312</v>
      </c>
      <c r="V4" s="9" t="s">
        <v>9</v>
      </c>
      <c r="W4" s="9" t="s">
        <v>10</v>
      </c>
      <c r="X4" s="101" t="s">
        <v>312</v>
      </c>
      <c r="Y4" s="9" t="s">
        <v>9</v>
      </c>
      <c r="Z4" s="9" t="s">
        <v>10</v>
      </c>
    </row>
    <row r="5" spans="1:26" ht="30" customHeight="1">
      <c r="A5" s="103" t="s">
        <v>356</v>
      </c>
      <c r="B5" s="104" t="s">
        <v>357</v>
      </c>
      <c r="C5" s="105">
        <f>C9+C13+C21+C22</f>
        <v>29578</v>
      </c>
      <c r="D5" s="105">
        <f>D9+D13+D21+D22</f>
        <v>17273</v>
      </c>
      <c r="E5" s="105">
        <f>E9+E13+E21+E22</f>
        <v>12305</v>
      </c>
      <c r="F5" s="106"/>
      <c r="G5" s="103" t="s">
        <v>356</v>
      </c>
      <c r="H5" s="104" t="s">
        <v>357</v>
      </c>
      <c r="I5" s="105">
        <f>I9+I13+I26+I27</f>
        <v>27925</v>
      </c>
      <c r="J5" s="105">
        <f>J9+J13+J26+J27</f>
        <v>16175</v>
      </c>
      <c r="K5" s="105">
        <f>K9+K13+K26+K27</f>
        <v>11750</v>
      </c>
      <c r="L5" s="106"/>
      <c r="M5" s="103" t="s">
        <v>356</v>
      </c>
      <c r="N5" s="104" t="s">
        <v>357</v>
      </c>
      <c r="O5" s="105">
        <f>O9+O13+O28+O29</f>
        <v>25954</v>
      </c>
      <c r="P5" s="105">
        <f>P9+P13+P28+P29</f>
        <v>14786</v>
      </c>
      <c r="Q5" s="105">
        <f>Q9+Q13+Q28+Q29</f>
        <v>11168</v>
      </c>
      <c r="R5" s="106"/>
      <c r="S5" s="103" t="s">
        <v>356</v>
      </c>
      <c r="T5" s="104" t="s">
        <v>357</v>
      </c>
      <c r="U5" s="107">
        <f t="shared" ref="U5:Z5" si="0">U8+U12+U27+U28</f>
        <v>24686</v>
      </c>
      <c r="V5" s="107">
        <f t="shared" si="0"/>
        <v>13819</v>
      </c>
      <c r="W5" s="107">
        <f t="shared" si="0"/>
        <v>10867</v>
      </c>
      <c r="X5" s="107">
        <f t="shared" si="0"/>
        <v>24566</v>
      </c>
      <c r="Y5" s="107">
        <f>Y8+Y12+Y27+Y28</f>
        <v>13481</v>
      </c>
      <c r="Z5" s="107">
        <f t="shared" si="0"/>
        <v>11085</v>
      </c>
    </row>
    <row r="6" spans="1:26" ht="30" customHeight="1">
      <c r="A6" s="108" t="s">
        <v>358</v>
      </c>
      <c r="B6" s="109" t="s">
        <v>359</v>
      </c>
      <c r="C6" s="110">
        <f t="shared" ref="C6:C21" si="1">SUM(D6:E6)</f>
        <v>1109</v>
      </c>
      <c r="D6" s="111">
        <v>633</v>
      </c>
      <c r="E6" s="111">
        <v>476</v>
      </c>
      <c r="F6" s="112"/>
      <c r="G6" s="108" t="s">
        <v>358</v>
      </c>
      <c r="H6" s="109" t="s">
        <v>359</v>
      </c>
      <c r="I6" s="110">
        <f t="shared" ref="I6:I26" si="2">SUM(J6:K6)</f>
        <v>1094</v>
      </c>
      <c r="J6" s="111">
        <v>634</v>
      </c>
      <c r="K6" s="111">
        <v>460</v>
      </c>
      <c r="L6" s="112"/>
      <c r="M6" s="108" t="s">
        <v>358</v>
      </c>
      <c r="N6" s="109" t="s">
        <v>360</v>
      </c>
      <c r="O6" s="110">
        <f t="shared" ref="O6:O28" si="3">SUM(P6:Q6)</f>
        <v>841</v>
      </c>
      <c r="P6" s="111">
        <v>529</v>
      </c>
      <c r="Q6" s="111">
        <v>312</v>
      </c>
      <c r="R6" s="112"/>
      <c r="S6" s="108" t="s">
        <v>358</v>
      </c>
      <c r="T6" s="109" t="s">
        <v>361</v>
      </c>
      <c r="U6" s="107">
        <f>SUM(V6:W6)</f>
        <v>792</v>
      </c>
      <c r="V6" s="113">
        <v>513</v>
      </c>
      <c r="W6" s="113">
        <v>279</v>
      </c>
      <c r="X6" s="107">
        <f t="shared" ref="X6:X27" si="4">SUM(Y6:Z6)</f>
        <v>724</v>
      </c>
      <c r="Y6" s="113">
        <v>458</v>
      </c>
      <c r="Z6" s="113">
        <v>266</v>
      </c>
    </row>
    <row r="7" spans="1:26" ht="30" customHeight="1">
      <c r="A7" s="108" t="s">
        <v>362</v>
      </c>
      <c r="B7" s="109" t="s">
        <v>363</v>
      </c>
      <c r="C7" s="110">
        <f t="shared" si="1"/>
        <v>8</v>
      </c>
      <c r="D7" s="111">
        <v>6</v>
      </c>
      <c r="E7" s="114">
        <v>2</v>
      </c>
      <c r="F7" s="115"/>
      <c r="G7" s="108" t="s">
        <v>362</v>
      </c>
      <c r="H7" s="109" t="s">
        <v>363</v>
      </c>
      <c r="I7" s="110">
        <f t="shared" si="2"/>
        <v>7</v>
      </c>
      <c r="J7" s="111">
        <v>7</v>
      </c>
      <c r="K7" s="114" t="s">
        <v>229</v>
      </c>
      <c r="L7" s="115"/>
      <c r="M7" s="108" t="s">
        <v>362</v>
      </c>
      <c r="N7" s="109" t="s">
        <v>364</v>
      </c>
      <c r="O7" s="110">
        <f t="shared" si="3"/>
        <v>14</v>
      </c>
      <c r="P7" s="111">
        <v>12</v>
      </c>
      <c r="Q7" s="114">
        <v>2</v>
      </c>
      <c r="R7" s="115"/>
      <c r="S7" s="108" t="s">
        <v>362</v>
      </c>
      <c r="T7" s="109" t="s">
        <v>365</v>
      </c>
      <c r="U7" s="107">
        <f t="shared" ref="U7:U27" si="5">SUM(V7:W7)</f>
        <v>5</v>
      </c>
      <c r="V7" s="113">
        <v>3</v>
      </c>
      <c r="W7" s="113">
        <v>2</v>
      </c>
      <c r="X7" s="107">
        <f t="shared" si="4"/>
        <v>1</v>
      </c>
      <c r="Y7" s="113">
        <v>1</v>
      </c>
      <c r="Z7" s="113" t="s">
        <v>229</v>
      </c>
    </row>
    <row r="8" spans="1:26" ht="30" customHeight="1">
      <c r="A8" s="108" t="s">
        <v>366</v>
      </c>
      <c r="B8" s="109" t="s">
        <v>367</v>
      </c>
      <c r="C8" s="110">
        <f t="shared" si="1"/>
        <v>11</v>
      </c>
      <c r="D8" s="111">
        <v>9</v>
      </c>
      <c r="E8" s="111">
        <v>2</v>
      </c>
      <c r="F8" s="112"/>
      <c r="G8" s="108" t="s">
        <v>366</v>
      </c>
      <c r="H8" s="109" t="s">
        <v>367</v>
      </c>
      <c r="I8" s="110">
        <f t="shared" si="2"/>
        <v>12</v>
      </c>
      <c r="J8" s="111">
        <v>9</v>
      </c>
      <c r="K8" s="111">
        <v>3</v>
      </c>
      <c r="L8" s="112"/>
      <c r="M8" s="108" t="s">
        <v>366</v>
      </c>
      <c r="N8" s="109" t="s">
        <v>365</v>
      </c>
      <c r="O8" s="110">
        <f t="shared" si="3"/>
        <v>5</v>
      </c>
      <c r="P8" s="111">
        <v>4</v>
      </c>
      <c r="Q8" s="111">
        <v>1</v>
      </c>
      <c r="R8" s="112"/>
      <c r="S8" s="281" t="s">
        <v>368</v>
      </c>
      <c r="T8" s="282"/>
      <c r="U8" s="107">
        <f>SUM(V8:W8)</f>
        <v>797</v>
      </c>
      <c r="V8" s="113">
        <f>SUM(V6:V7)</f>
        <v>516</v>
      </c>
      <c r="W8" s="113">
        <f>SUM(W6:W7)</f>
        <v>281</v>
      </c>
      <c r="X8" s="107">
        <f>SUM(Y8:Z8)</f>
        <v>725</v>
      </c>
      <c r="Y8" s="113">
        <f>SUM(Y6:Y7)</f>
        <v>459</v>
      </c>
      <c r="Z8" s="113">
        <f>SUM(Z6:Z7)</f>
        <v>266</v>
      </c>
    </row>
    <row r="9" spans="1:26" ht="30" customHeight="1">
      <c r="A9" s="281" t="s">
        <v>369</v>
      </c>
      <c r="B9" s="282"/>
      <c r="C9" s="110">
        <f t="shared" si="1"/>
        <v>1128</v>
      </c>
      <c r="D9" s="111">
        <f>SUM(D6:D8)</f>
        <v>648</v>
      </c>
      <c r="E9" s="111">
        <f>SUM(E6:E8)</f>
        <v>480</v>
      </c>
      <c r="F9" s="112"/>
      <c r="G9" s="281" t="s">
        <v>369</v>
      </c>
      <c r="H9" s="282"/>
      <c r="I9" s="110">
        <f t="shared" si="2"/>
        <v>1113</v>
      </c>
      <c r="J9" s="111">
        <f>SUM(J6:J8)</f>
        <v>650</v>
      </c>
      <c r="K9" s="111">
        <f>SUM(K6:K8)</f>
        <v>463</v>
      </c>
      <c r="L9" s="112"/>
      <c r="M9" s="281" t="s">
        <v>369</v>
      </c>
      <c r="N9" s="282"/>
      <c r="O9" s="110">
        <f t="shared" si="3"/>
        <v>860</v>
      </c>
      <c r="P9" s="111">
        <f>SUM(P6:P8)</f>
        <v>545</v>
      </c>
      <c r="Q9" s="111">
        <f>SUM(Q6:Q8)</f>
        <v>315</v>
      </c>
      <c r="R9" s="112"/>
      <c r="S9" s="108" t="s">
        <v>366</v>
      </c>
      <c r="T9" s="109" t="s">
        <v>370</v>
      </c>
      <c r="U9" s="107">
        <f t="shared" si="5"/>
        <v>10</v>
      </c>
      <c r="V9" s="67">
        <v>9</v>
      </c>
      <c r="W9" s="67">
        <v>1</v>
      </c>
      <c r="X9" s="107">
        <f t="shared" si="4"/>
        <v>5</v>
      </c>
      <c r="Y9" s="67">
        <v>5</v>
      </c>
      <c r="Z9" s="57" t="s">
        <v>229</v>
      </c>
    </row>
    <row r="10" spans="1:26" ht="30" customHeight="1">
      <c r="A10" s="108" t="s">
        <v>371</v>
      </c>
      <c r="B10" s="109" t="s">
        <v>372</v>
      </c>
      <c r="C10" s="110">
        <f t="shared" si="1"/>
        <v>69</v>
      </c>
      <c r="D10" s="111">
        <v>63</v>
      </c>
      <c r="E10" s="111">
        <v>6</v>
      </c>
      <c r="F10" s="112"/>
      <c r="G10" s="108" t="s">
        <v>371</v>
      </c>
      <c r="H10" s="109" t="s">
        <v>372</v>
      </c>
      <c r="I10" s="110">
        <f t="shared" si="2"/>
        <v>19</v>
      </c>
      <c r="J10" s="111">
        <v>17</v>
      </c>
      <c r="K10" s="111">
        <v>2</v>
      </c>
      <c r="L10" s="112"/>
      <c r="M10" s="108" t="s">
        <v>371</v>
      </c>
      <c r="N10" s="109" t="s">
        <v>370</v>
      </c>
      <c r="O10" s="110">
        <f t="shared" si="3"/>
        <v>21</v>
      </c>
      <c r="P10" s="111">
        <v>19</v>
      </c>
      <c r="Q10" s="111">
        <v>2</v>
      </c>
      <c r="R10" s="112"/>
      <c r="S10" s="108" t="s">
        <v>371</v>
      </c>
      <c r="T10" s="116" t="s">
        <v>373</v>
      </c>
      <c r="U10" s="107">
        <f t="shared" si="5"/>
        <v>1607</v>
      </c>
      <c r="V10" s="67">
        <v>1330</v>
      </c>
      <c r="W10" s="67">
        <v>277</v>
      </c>
      <c r="X10" s="107">
        <f t="shared" si="4"/>
        <v>1561</v>
      </c>
      <c r="Y10" s="67">
        <v>1290</v>
      </c>
      <c r="Z10" s="67">
        <v>271</v>
      </c>
    </row>
    <row r="11" spans="1:26" ht="30" customHeight="1">
      <c r="A11" s="117" t="s">
        <v>374</v>
      </c>
      <c r="B11" s="116" t="s">
        <v>375</v>
      </c>
      <c r="C11" s="110">
        <f t="shared" si="1"/>
        <v>2463</v>
      </c>
      <c r="D11" s="118">
        <v>2075</v>
      </c>
      <c r="E11" s="118">
        <v>388</v>
      </c>
      <c r="F11" s="119"/>
      <c r="G11" s="117" t="s">
        <v>374</v>
      </c>
      <c r="H11" s="116" t="s">
        <v>375</v>
      </c>
      <c r="I11" s="110">
        <f t="shared" si="2"/>
        <v>2022</v>
      </c>
      <c r="J11" s="118">
        <v>1709</v>
      </c>
      <c r="K11" s="118">
        <v>313</v>
      </c>
      <c r="L11" s="119"/>
      <c r="M11" s="117" t="s">
        <v>374</v>
      </c>
      <c r="N11" s="116" t="s">
        <v>373</v>
      </c>
      <c r="O11" s="110">
        <f t="shared" si="3"/>
        <v>1671</v>
      </c>
      <c r="P11" s="118">
        <v>1382</v>
      </c>
      <c r="Q11" s="118">
        <v>289</v>
      </c>
      <c r="R11" s="119"/>
      <c r="S11" s="117" t="s">
        <v>374</v>
      </c>
      <c r="T11" s="120" t="s">
        <v>376</v>
      </c>
      <c r="U11" s="107">
        <f t="shared" si="5"/>
        <v>6817</v>
      </c>
      <c r="V11" s="67">
        <v>4647</v>
      </c>
      <c r="W11" s="67">
        <v>2170</v>
      </c>
      <c r="X11" s="107">
        <f t="shared" si="4"/>
        <v>6821</v>
      </c>
      <c r="Y11" s="67">
        <v>4608</v>
      </c>
      <c r="Z11" s="67">
        <v>2213</v>
      </c>
    </row>
    <row r="12" spans="1:26" ht="30" customHeight="1">
      <c r="A12" s="121" t="s">
        <v>377</v>
      </c>
      <c r="B12" s="120" t="s">
        <v>378</v>
      </c>
      <c r="C12" s="110">
        <f t="shared" si="1"/>
        <v>9835</v>
      </c>
      <c r="D12" s="122">
        <v>6377</v>
      </c>
      <c r="E12" s="122">
        <v>3458</v>
      </c>
      <c r="F12" s="123"/>
      <c r="G12" s="121" t="s">
        <v>377</v>
      </c>
      <c r="H12" s="120" t="s">
        <v>378</v>
      </c>
      <c r="I12" s="110">
        <f t="shared" si="2"/>
        <v>8283</v>
      </c>
      <c r="J12" s="122">
        <v>5661</v>
      </c>
      <c r="K12" s="122">
        <v>2622</v>
      </c>
      <c r="L12" s="123"/>
      <c r="M12" s="121" t="s">
        <v>377</v>
      </c>
      <c r="N12" s="120" t="s">
        <v>376</v>
      </c>
      <c r="O12" s="110">
        <f t="shared" si="3"/>
        <v>7362</v>
      </c>
      <c r="P12" s="122">
        <v>5036</v>
      </c>
      <c r="Q12" s="122">
        <v>2326</v>
      </c>
      <c r="R12" s="123"/>
      <c r="S12" s="276" t="s">
        <v>379</v>
      </c>
      <c r="T12" s="277"/>
      <c r="U12" s="107">
        <f>SUM(V12:W12)</f>
        <v>8434</v>
      </c>
      <c r="V12" s="113">
        <f>SUM(V9:V11)</f>
        <v>5986</v>
      </c>
      <c r="W12" s="113">
        <f>SUM(W9:W11)</f>
        <v>2448</v>
      </c>
      <c r="X12" s="107">
        <f t="shared" si="4"/>
        <v>8387</v>
      </c>
      <c r="Y12" s="113">
        <f>SUM(Y9:Y11)</f>
        <v>5903</v>
      </c>
      <c r="Z12" s="113">
        <f>SUM(Z9:Z11)</f>
        <v>2484</v>
      </c>
    </row>
    <row r="13" spans="1:26" ht="30" customHeight="1">
      <c r="A13" s="276" t="s">
        <v>380</v>
      </c>
      <c r="B13" s="277"/>
      <c r="C13" s="110">
        <f t="shared" si="1"/>
        <v>12367</v>
      </c>
      <c r="D13" s="122">
        <f>SUM(D10:D12)</f>
        <v>8515</v>
      </c>
      <c r="E13" s="122">
        <f>SUM(E10:E12)</f>
        <v>3852</v>
      </c>
      <c r="F13" s="123"/>
      <c r="G13" s="276" t="s">
        <v>380</v>
      </c>
      <c r="H13" s="277"/>
      <c r="I13" s="110">
        <f t="shared" si="2"/>
        <v>10324</v>
      </c>
      <c r="J13" s="122">
        <f>SUM(J10:J12)</f>
        <v>7387</v>
      </c>
      <c r="K13" s="122">
        <f>SUM(K10:K12)</f>
        <v>2937</v>
      </c>
      <c r="L13" s="123"/>
      <c r="M13" s="276" t="s">
        <v>380</v>
      </c>
      <c r="N13" s="277"/>
      <c r="O13" s="110">
        <f t="shared" si="3"/>
        <v>9054</v>
      </c>
      <c r="P13" s="122">
        <f>SUM(P10:P12)</f>
        <v>6437</v>
      </c>
      <c r="Q13" s="122">
        <f>SUM(Q10:Q12)</f>
        <v>2617</v>
      </c>
      <c r="R13" s="123"/>
      <c r="S13" s="121" t="s">
        <v>377</v>
      </c>
      <c r="T13" s="120" t="s">
        <v>381</v>
      </c>
      <c r="U13" s="107">
        <f t="shared" si="5"/>
        <v>109</v>
      </c>
      <c r="V13" s="67">
        <v>86</v>
      </c>
      <c r="W13" s="67">
        <v>23</v>
      </c>
      <c r="X13" s="107">
        <f t="shared" si="4"/>
        <v>87</v>
      </c>
      <c r="Y13" s="67">
        <v>72</v>
      </c>
      <c r="Z13" s="67">
        <v>15</v>
      </c>
    </row>
    <row r="14" spans="1:26" ht="30" customHeight="1">
      <c r="A14" s="121" t="s">
        <v>382</v>
      </c>
      <c r="B14" s="120" t="s">
        <v>383</v>
      </c>
      <c r="C14" s="110">
        <f t="shared" si="1"/>
        <v>112</v>
      </c>
      <c r="D14" s="122">
        <v>96</v>
      </c>
      <c r="E14" s="122">
        <v>16</v>
      </c>
      <c r="F14" s="123"/>
      <c r="G14" s="121" t="s">
        <v>382</v>
      </c>
      <c r="H14" s="120" t="s">
        <v>383</v>
      </c>
      <c r="I14" s="110">
        <f t="shared" si="2"/>
        <v>143</v>
      </c>
      <c r="J14" s="122">
        <v>126</v>
      </c>
      <c r="K14" s="122">
        <v>17</v>
      </c>
      <c r="L14" s="123"/>
      <c r="M14" s="121" t="s">
        <v>382</v>
      </c>
      <c r="N14" s="120" t="s">
        <v>381</v>
      </c>
      <c r="O14" s="110">
        <f t="shared" si="3"/>
        <v>88</v>
      </c>
      <c r="P14" s="122">
        <v>74</v>
      </c>
      <c r="Q14" s="122">
        <v>14</v>
      </c>
      <c r="R14" s="123"/>
      <c r="S14" s="117" t="s">
        <v>382</v>
      </c>
      <c r="T14" s="116" t="s">
        <v>384</v>
      </c>
      <c r="U14" s="107">
        <f t="shared" si="5"/>
        <v>365</v>
      </c>
      <c r="V14" s="67">
        <v>262</v>
      </c>
      <c r="W14" s="67">
        <v>103</v>
      </c>
      <c r="X14" s="107">
        <f t="shared" si="4"/>
        <v>319</v>
      </c>
      <c r="Y14" s="67">
        <v>232</v>
      </c>
      <c r="Z14" s="67">
        <v>87</v>
      </c>
    </row>
    <row r="15" spans="1:26" ht="30" customHeight="1">
      <c r="A15" s="117" t="s">
        <v>385</v>
      </c>
      <c r="B15" s="116" t="s">
        <v>386</v>
      </c>
      <c r="C15" s="110">
        <f t="shared" si="1"/>
        <v>1240</v>
      </c>
      <c r="D15" s="118">
        <v>949</v>
      </c>
      <c r="E15" s="118">
        <v>291</v>
      </c>
      <c r="F15" s="119"/>
      <c r="G15" s="117" t="s">
        <v>385</v>
      </c>
      <c r="H15" s="116" t="s">
        <v>387</v>
      </c>
      <c r="I15" s="110">
        <f t="shared" si="2"/>
        <v>406</v>
      </c>
      <c r="J15" s="118">
        <v>293</v>
      </c>
      <c r="K15" s="118">
        <v>113</v>
      </c>
      <c r="L15" s="119"/>
      <c r="M15" s="117" t="s">
        <v>385</v>
      </c>
      <c r="N15" s="116" t="s">
        <v>384</v>
      </c>
      <c r="O15" s="110">
        <f t="shared" si="3"/>
        <v>367</v>
      </c>
      <c r="P15" s="118">
        <v>251</v>
      </c>
      <c r="Q15" s="118">
        <v>116</v>
      </c>
      <c r="R15" s="119"/>
      <c r="S15" s="117" t="s">
        <v>385</v>
      </c>
      <c r="T15" s="116" t="s">
        <v>388</v>
      </c>
      <c r="U15" s="107">
        <f t="shared" si="5"/>
        <v>709</v>
      </c>
      <c r="V15" s="67">
        <v>568</v>
      </c>
      <c r="W15" s="67">
        <v>141</v>
      </c>
      <c r="X15" s="107">
        <f t="shared" si="4"/>
        <v>682</v>
      </c>
      <c r="Y15" s="67">
        <v>555</v>
      </c>
      <c r="Z15" s="67">
        <v>127</v>
      </c>
    </row>
    <row r="16" spans="1:26" ht="30" customHeight="1">
      <c r="A16" s="117" t="s">
        <v>389</v>
      </c>
      <c r="B16" s="116" t="s">
        <v>390</v>
      </c>
      <c r="C16" s="110">
        <f t="shared" si="1"/>
        <v>6033</v>
      </c>
      <c r="D16" s="118">
        <v>2945</v>
      </c>
      <c r="E16" s="118">
        <v>3088</v>
      </c>
      <c r="F16" s="119"/>
      <c r="G16" s="117" t="s">
        <v>389</v>
      </c>
      <c r="H16" s="116" t="s">
        <v>391</v>
      </c>
      <c r="I16" s="110">
        <f t="shared" si="2"/>
        <v>810</v>
      </c>
      <c r="J16" s="118">
        <v>642</v>
      </c>
      <c r="K16" s="118">
        <v>168</v>
      </c>
      <c r="L16" s="119"/>
      <c r="M16" s="117" t="s">
        <v>389</v>
      </c>
      <c r="N16" s="116" t="s">
        <v>388</v>
      </c>
      <c r="O16" s="110">
        <f t="shared" si="3"/>
        <v>788</v>
      </c>
      <c r="P16" s="118">
        <v>630</v>
      </c>
      <c r="Q16" s="118">
        <v>158</v>
      </c>
      <c r="R16" s="119"/>
      <c r="S16" s="117" t="s">
        <v>389</v>
      </c>
      <c r="T16" s="116" t="s">
        <v>392</v>
      </c>
      <c r="U16" s="107">
        <f t="shared" si="5"/>
        <v>3676</v>
      </c>
      <c r="V16" s="67">
        <v>1844</v>
      </c>
      <c r="W16" s="67">
        <v>1832</v>
      </c>
      <c r="X16" s="107">
        <f t="shared" si="4"/>
        <v>3678</v>
      </c>
      <c r="Y16" s="67">
        <v>1847</v>
      </c>
      <c r="Z16" s="67">
        <v>1831</v>
      </c>
    </row>
    <row r="17" spans="1:26" ht="30" customHeight="1">
      <c r="A17" s="117" t="s">
        <v>393</v>
      </c>
      <c r="B17" s="109" t="s">
        <v>394</v>
      </c>
      <c r="C17" s="110">
        <f t="shared" si="1"/>
        <v>742</v>
      </c>
      <c r="D17" s="118">
        <v>388</v>
      </c>
      <c r="E17" s="118">
        <v>354</v>
      </c>
      <c r="F17" s="119"/>
      <c r="G17" s="117" t="s">
        <v>393</v>
      </c>
      <c r="H17" s="116" t="s">
        <v>392</v>
      </c>
      <c r="I17" s="110">
        <f t="shared" si="2"/>
        <v>4592</v>
      </c>
      <c r="J17" s="118">
        <v>2304</v>
      </c>
      <c r="K17" s="118">
        <v>2288</v>
      </c>
      <c r="L17" s="119"/>
      <c r="M17" s="117" t="s">
        <v>393</v>
      </c>
      <c r="N17" s="116" t="s">
        <v>392</v>
      </c>
      <c r="O17" s="110">
        <f t="shared" si="3"/>
        <v>4074</v>
      </c>
      <c r="P17" s="118">
        <v>2053</v>
      </c>
      <c r="Q17" s="118">
        <v>2021</v>
      </c>
      <c r="R17" s="119"/>
      <c r="S17" s="117" t="s">
        <v>393</v>
      </c>
      <c r="T17" s="109" t="s">
        <v>395</v>
      </c>
      <c r="U17" s="107">
        <f t="shared" si="5"/>
        <v>472</v>
      </c>
      <c r="V17" s="67">
        <v>191</v>
      </c>
      <c r="W17" s="67">
        <v>281</v>
      </c>
      <c r="X17" s="107">
        <f t="shared" si="4"/>
        <v>434</v>
      </c>
      <c r="Y17" s="67">
        <v>177</v>
      </c>
      <c r="Z17" s="67">
        <v>257</v>
      </c>
    </row>
    <row r="18" spans="1:26" ht="30" customHeight="1">
      <c r="A18" s="108" t="s">
        <v>396</v>
      </c>
      <c r="B18" s="109" t="s">
        <v>397</v>
      </c>
      <c r="C18" s="110">
        <f t="shared" si="1"/>
        <v>194</v>
      </c>
      <c r="D18" s="111">
        <v>118</v>
      </c>
      <c r="E18" s="111">
        <v>76</v>
      </c>
      <c r="F18" s="112"/>
      <c r="G18" s="108" t="s">
        <v>396</v>
      </c>
      <c r="H18" s="109" t="s">
        <v>394</v>
      </c>
      <c r="I18" s="110">
        <f t="shared" si="2"/>
        <v>566</v>
      </c>
      <c r="J18" s="111">
        <v>269</v>
      </c>
      <c r="K18" s="111">
        <v>297</v>
      </c>
      <c r="L18" s="112"/>
      <c r="M18" s="108" t="s">
        <v>396</v>
      </c>
      <c r="N18" s="109" t="s">
        <v>395</v>
      </c>
      <c r="O18" s="110">
        <f t="shared" si="3"/>
        <v>547</v>
      </c>
      <c r="P18" s="111">
        <v>234</v>
      </c>
      <c r="Q18" s="111">
        <v>313</v>
      </c>
      <c r="R18" s="112"/>
      <c r="S18" s="108" t="s">
        <v>396</v>
      </c>
      <c r="T18" s="109" t="s">
        <v>398</v>
      </c>
      <c r="U18" s="107">
        <f t="shared" si="5"/>
        <v>350</v>
      </c>
      <c r="V18" s="67">
        <v>214</v>
      </c>
      <c r="W18" s="67">
        <v>136</v>
      </c>
      <c r="X18" s="107">
        <f t="shared" si="4"/>
        <v>344</v>
      </c>
      <c r="Y18" s="67">
        <v>208</v>
      </c>
      <c r="Z18" s="67">
        <v>136</v>
      </c>
    </row>
    <row r="19" spans="1:26" ht="30" customHeight="1">
      <c r="A19" s="108" t="s">
        <v>399</v>
      </c>
      <c r="B19" s="124" t="s">
        <v>400</v>
      </c>
      <c r="C19" s="110">
        <f t="shared" si="1"/>
        <v>7015</v>
      </c>
      <c r="D19" s="111">
        <v>3043</v>
      </c>
      <c r="E19" s="111">
        <v>3972</v>
      </c>
      <c r="F19" s="112"/>
      <c r="G19" s="108" t="s">
        <v>399</v>
      </c>
      <c r="H19" s="109" t="s">
        <v>397</v>
      </c>
      <c r="I19" s="110">
        <f t="shared" si="2"/>
        <v>216</v>
      </c>
      <c r="J19" s="111">
        <v>138</v>
      </c>
      <c r="K19" s="111">
        <v>78</v>
      </c>
      <c r="L19" s="112"/>
      <c r="M19" s="108" t="s">
        <v>399</v>
      </c>
      <c r="N19" s="109" t="s">
        <v>398</v>
      </c>
      <c r="O19" s="110">
        <f t="shared" si="3"/>
        <v>314</v>
      </c>
      <c r="P19" s="111">
        <v>198</v>
      </c>
      <c r="Q19" s="111">
        <v>116</v>
      </c>
      <c r="R19" s="112"/>
      <c r="S19" s="108" t="s">
        <v>399</v>
      </c>
      <c r="T19" s="116" t="s">
        <v>401</v>
      </c>
      <c r="U19" s="107">
        <f t="shared" si="5"/>
        <v>626</v>
      </c>
      <c r="V19" s="67">
        <v>381</v>
      </c>
      <c r="W19" s="67">
        <v>245</v>
      </c>
      <c r="X19" s="107">
        <f t="shared" si="4"/>
        <v>625</v>
      </c>
      <c r="Y19" s="67">
        <v>379</v>
      </c>
      <c r="Z19" s="67">
        <v>246</v>
      </c>
    </row>
    <row r="20" spans="1:26" ht="30" customHeight="1">
      <c r="A20" s="117" t="s">
        <v>402</v>
      </c>
      <c r="B20" s="116" t="s">
        <v>403</v>
      </c>
      <c r="C20" s="110">
        <f t="shared" si="1"/>
        <v>740</v>
      </c>
      <c r="D20" s="118">
        <v>566</v>
      </c>
      <c r="E20" s="118">
        <v>174</v>
      </c>
      <c r="F20" s="119"/>
      <c r="G20" s="117" t="s">
        <v>402</v>
      </c>
      <c r="H20" s="116" t="s">
        <v>404</v>
      </c>
      <c r="I20" s="110">
        <f t="shared" si="2"/>
        <v>1846</v>
      </c>
      <c r="J20" s="118">
        <v>722</v>
      </c>
      <c r="K20" s="118">
        <v>1124</v>
      </c>
      <c r="L20" s="119"/>
      <c r="M20" s="117" t="s">
        <v>402</v>
      </c>
      <c r="N20" s="116" t="s">
        <v>401</v>
      </c>
      <c r="O20" s="110">
        <f t="shared" si="3"/>
        <v>639</v>
      </c>
      <c r="P20" s="118">
        <v>416</v>
      </c>
      <c r="Q20" s="118">
        <v>223</v>
      </c>
      <c r="R20" s="119"/>
      <c r="S20" s="117" t="s">
        <v>402</v>
      </c>
      <c r="T20" s="116" t="s">
        <v>405</v>
      </c>
      <c r="U20" s="107">
        <f t="shared" si="5"/>
        <v>1851</v>
      </c>
      <c r="V20" s="67">
        <v>738</v>
      </c>
      <c r="W20" s="67">
        <v>1113</v>
      </c>
      <c r="X20" s="107">
        <f t="shared" si="4"/>
        <v>1769</v>
      </c>
      <c r="Y20" s="67">
        <v>693</v>
      </c>
      <c r="Z20" s="67">
        <v>1076</v>
      </c>
    </row>
    <row r="21" spans="1:26" ht="30" customHeight="1">
      <c r="A21" s="276" t="s">
        <v>406</v>
      </c>
      <c r="B21" s="277"/>
      <c r="C21" s="110">
        <f t="shared" si="1"/>
        <v>16076</v>
      </c>
      <c r="D21" s="125">
        <f>SUM(D14:D20)</f>
        <v>8105</v>
      </c>
      <c r="E21" s="125">
        <f>SUM(E14:E20)</f>
        <v>7971</v>
      </c>
      <c r="F21" s="126"/>
      <c r="G21" s="117" t="s">
        <v>407</v>
      </c>
      <c r="H21" s="116" t="s">
        <v>408</v>
      </c>
      <c r="I21" s="110">
        <f t="shared" si="2"/>
        <v>2062</v>
      </c>
      <c r="J21" s="118">
        <v>462</v>
      </c>
      <c r="K21" s="118">
        <v>1600</v>
      </c>
      <c r="L21" s="119"/>
      <c r="M21" s="117" t="s">
        <v>407</v>
      </c>
      <c r="N21" s="116" t="s">
        <v>405</v>
      </c>
      <c r="O21" s="110">
        <f t="shared" si="3"/>
        <v>1933</v>
      </c>
      <c r="P21" s="118">
        <v>758</v>
      </c>
      <c r="Q21" s="118">
        <v>1175</v>
      </c>
      <c r="R21" s="119"/>
      <c r="S21" s="117" t="s">
        <v>407</v>
      </c>
      <c r="T21" s="116" t="s">
        <v>409</v>
      </c>
      <c r="U21" s="107">
        <f t="shared" si="5"/>
        <v>942</v>
      </c>
      <c r="V21" s="67">
        <v>376</v>
      </c>
      <c r="W21" s="67">
        <v>566</v>
      </c>
      <c r="X21" s="107">
        <f t="shared" si="4"/>
        <v>871</v>
      </c>
      <c r="Y21" s="67">
        <v>342</v>
      </c>
      <c r="Z21" s="67">
        <v>529</v>
      </c>
    </row>
    <row r="22" spans="1:26" ht="30" customHeight="1">
      <c r="A22" s="117" t="s">
        <v>407</v>
      </c>
      <c r="B22" s="116" t="s">
        <v>410</v>
      </c>
      <c r="C22" s="110">
        <f>SUM(D22:E22)</f>
        <v>7</v>
      </c>
      <c r="D22" s="118">
        <v>5</v>
      </c>
      <c r="E22" s="118">
        <v>2</v>
      </c>
      <c r="F22" s="119"/>
      <c r="G22" s="117" t="s">
        <v>411</v>
      </c>
      <c r="H22" s="116" t="s">
        <v>412</v>
      </c>
      <c r="I22" s="110">
        <f t="shared" si="2"/>
        <v>962</v>
      </c>
      <c r="J22" s="118">
        <v>414</v>
      </c>
      <c r="K22" s="118">
        <v>548</v>
      </c>
      <c r="L22" s="119"/>
      <c r="M22" s="117" t="s">
        <v>411</v>
      </c>
      <c r="N22" s="116" t="s">
        <v>409</v>
      </c>
      <c r="O22" s="110">
        <f t="shared" si="3"/>
        <v>1009</v>
      </c>
      <c r="P22" s="118">
        <v>417</v>
      </c>
      <c r="Q22" s="118">
        <v>592</v>
      </c>
      <c r="R22" s="119"/>
      <c r="S22" s="117" t="s">
        <v>411</v>
      </c>
      <c r="T22" s="116" t="s">
        <v>413</v>
      </c>
      <c r="U22" s="107">
        <f t="shared" si="5"/>
        <v>889</v>
      </c>
      <c r="V22" s="67">
        <v>372</v>
      </c>
      <c r="W22" s="67">
        <v>517</v>
      </c>
      <c r="X22" s="107">
        <f t="shared" si="4"/>
        <v>907</v>
      </c>
      <c r="Y22" s="67">
        <v>351</v>
      </c>
      <c r="Z22" s="67">
        <v>556</v>
      </c>
    </row>
    <row r="23" spans="1:26" ht="30" customHeight="1">
      <c r="A23" s="127"/>
      <c r="B23" s="128"/>
      <c r="C23" s="129"/>
      <c r="D23" s="119"/>
      <c r="E23" s="119"/>
      <c r="F23" s="119"/>
      <c r="G23" s="117" t="s">
        <v>414</v>
      </c>
      <c r="H23" s="116" t="s">
        <v>415</v>
      </c>
      <c r="I23" s="110">
        <f t="shared" si="2"/>
        <v>309</v>
      </c>
      <c r="J23" s="118">
        <v>193</v>
      </c>
      <c r="K23" s="118">
        <v>116</v>
      </c>
      <c r="L23" s="119"/>
      <c r="M23" s="117" t="s">
        <v>414</v>
      </c>
      <c r="N23" s="116" t="s">
        <v>413</v>
      </c>
      <c r="O23" s="110">
        <f t="shared" si="3"/>
        <v>847</v>
      </c>
      <c r="P23" s="118">
        <v>365</v>
      </c>
      <c r="Q23" s="118">
        <v>482</v>
      </c>
      <c r="R23" s="119"/>
      <c r="S23" s="117" t="s">
        <v>414</v>
      </c>
      <c r="T23" s="116" t="s">
        <v>408</v>
      </c>
      <c r="U23" s="107">
        <f t="shared" si="5"/>
        <v>2919</v>
      </c>
      <c r="V23" s="67">
        <v>687</v>
      </c>
      <c r="W23" s="67">
        <v>2232</v>
      </c>
      <c r="X23" s="107">
        <f t="shared" si="4"/>
        <v>3295</v>
      </c>
      <c r="Y23" s="67">
        <v>802</v>
      </c>
      <c r="Z23" s="67">
        <v>2493</v>
      </c>
    </row>
    <row r="24" spans="1:26" ht="37.5" customHeight="1">
      <c r="A24" s="127"/>
      <c r="B24" s="128"/>
      <c r="C24" s="129"/>
      <c r="D24" s="119"/>
      <c r="E24" s="119"/>
      <c r="F24" s="119"/>
      <c r="G24" s="117" t="s">
        <v>416</v>
      </c>
      <c r="H24" s="116" t="s">
        <v>417</v>
      </c>
      <c r="I24" s="110">
        <f t="shared" si="2"/>
        <v>3843</v>
      </c>
      <c r="J24" s="118">
        <v>2016</v>
      </c>
      <c r="K24" s="118">
        <v>1827</v>
      </c>
      <c r="L24" s="119"/>
      <c r="M24" s="117" t="s">
        <v>416</v>
      </c>
      <c r="N24" s="116" t="s">
        <v>408</v>
      </c>
      <c r="O24" s="110">
        <f t="shared" si="3"/>
        <v>2554</v>
      </c>
      <c r="P24" s="118">
        <v>589</v>
      </c>
      <c r="Q24" s="118">
        <v>1965</v>
      </c>
      <c r="R24" s="119"/>
      <c r="S24" s="117" t="s">
        <v>416</v>
      </c>
      <c r="T24" s="109" t="s">
        <v>415</v>
      </c>
      <c r="U24" s="107">
        <f t="shared" si="5"/>
        <v>245</v>
      </c>
      <c r="V24" s="67">
        <v>161</v>
      </c>
      <c r="W24" s="67">
        <v>84</v>
      </c>
      <c r="X24" s="107">
        <f t="shared" si="4"/>
        <v>227</v>
      </c>
      <c r="Y24" s="67">
        <v>138</v>
      </c>
      <c r="Z24" s="67">
        <v>89</v>
      </c>
    </row>
    <row r="25" spans="1:26" ht="37.5" customHeight="1">
      <c r="A25" s="130"/>
      <c r="B25" s="131"/>
      <c r="C25" s="129"/>
      <c r="D25" s="112"/>
      <c r="E25" s="112"/>
      <c r="F25" s="112"/>
      <c r="G25" s="108" t="s">
        <v>418</v>
      </c>
      <c r="H25" s="109" t="s">
        <v>419</v>
      </c>
      <c r="I25" s="110">
        <f t="shared" si="2"/>
        <v>700</v>
      </c>
      <c r="J25" s="111">
        <v>540</v>
      </c>
      <c r="K25" s="111">
        <v>160</v>
      </c>
      <c r="L25" s="112"/>
      <c r="M25" s="108" t="s">
        <v>418</v>
      </c>
      <c r="N25" s="109" t="s">
        <v>415</v>
      </c>
      <c r="O25" s="110">
        <f t="shared" si="3"/>
        <v>153</v>
      </c>
      <c r="P25" s="111">
        <v>92</v>
      </c>
      <c r="Q25" s="111">
        <v>61</v>
      </c>
      <c r="R25" s="112"/>
      <c r="S25" s="108" t="s">
        <v>418</v>
      </c>
      <c r="T25" s="109" t="s">
        <v>417</v>
      </c>
      <c r="U25" s="107">
        <f t="shared" si="5"/>
        <v>1222</v>
      </c>
      <c r="V25" s="67">
        <v>717</v>
      </c>
      <c r="W25" s="67">
        <v>505</v>
      </c>
      <c r="X25" s="107">
        <f t="shared" si="4"/>
        <v>1214</v>
      </c>
      <c r="Y25" s="67">
        <v>711</v>
      </c>
      <c r="Z25" s="67">
        <v>503</v>
      </c>
    </row>
    <row r="26" spans="1:26" ht="30" customHeight="1">
      <c r="A26" s="130"/>
      <c r="B26" s="131"/>
      <c r="C26" s="129"/>
      <c r="D26" s="112"/>
      <c r="E26" s="112"/>
      <c r="F26" s="112"/>
      <c r="G26" s="276" t="s">
        <v>420</v>
      </c>
      <c r="H26" s="277"/>
      <c r="I26" s="110">
        <f t="shared" si="2"/>
        <v>16455</v>
      </c>
      <c r="J26" s="125">
        <f>SUM(J14:J25)</f>
        <v>8119</v>
      </c>
      <c r="K26" s="125">
        <f>SUM(K14:K25)</f>
        <v>8336</v>
      </c>
      <c r="L26" s="132"/>
      <c r="M26" s="108" t="s">
        <v>421</v>
      </c>
      <c r="N26" s="109" t="s">
        <v>417</v>
      </c>
      <c r="O26" s="110">
        <f t="shared" si="3"/>
        <v>1160</v>
      </c>
      <c r="P26" s="111">
        <v>663</v>
      </c>
      <c r="Q26" s="111">
        <v>497</v>
      </c>
      <c r="R26" s="132"/>
      <c r="S26" s="108" t="s">
        <v>421</v>
      </c>
      <c r="T26" s="109" t="s">
        <v>422</v>
      </c>
      <c r="U26" s="107">
        <f t="shared" si="5"/>
        <v>715</v>
      </c>
      <c r="V26" s="67">
        <v>491</v>
      </c>
      <c r="W26" s="67">
        <v>224</v>
      </c>
      <c r="X26" s="107">
        <f t="shared" si="4"/>
        <v>711</v>
      </c>
      <c r="Y26" s="67">
        <v>450</v>
      </c>
      <c r="Z26" s="67">
        <v>261</v>
      </c>
    </row>
    <row r="27" spans="1:26" ht="30" customHeight="1">
      <c r="A27" s="130"/>
      <c r="B27" s="131"/>
      <c r="C27" s="129"/>
      <c r="D27" s="112"/>
      <c r="E27" s="112"/>
      <c r="F27" s="112"/>
      <c r="G27" s="108" t="s">
        <v>421</v>
      </c>
      <c r="H27" s="109" t="s">
        <v>423</v>
      </c>
      <c r="I27" s="110">
        <f>SUM(J27:K27)</f>
        <v>33</v>
      </c>
      <c r="J27" s="111">
        <v>19</v>
      </c>
      <c r="K27" s="111">
        <v>14</v>
      </c>
      <c r="L27" s="112"/>
      <c r="M27" s="108" t="s">
        <v>424</v>
      </c>
      <c r="N27" s="109" t="s">
        <v>425</v>
      </c>
      <c r="O27" s="110">
        <f t="shared" si="3"/>
        <v>730</v>
      </c>
      <c r="P27" s="111">
        <v>517</v>
      </c>
      <c r="Q27" s="111">
        <v>213</v>
      </c>
      <c r="R27" s="112"/>
      <c r="S27" s="276" t="s">
        <v>426</v>
      </c>
      <c r="T27" s="277"/>
      <c r="U27" s="107">
        <f t="shared" si="5"/>
        <v>15090</v>
      </c>
      <c r="V27" s="67">
        <f>SUM(V13:V26)</f>
        <v>7088</v>
      </c>
      <c r="W27" s="67">
        <f>SUM(W13:W26)</f>
        <v>8002</v>
      </c>
      <c r="X27" s="107">
        <f t="shared" si="4"/>
        <v>15163</v>
      </c>
      <c r="Y27" s="67">
        <f>SUM(Y13:Y26)</f>
        <v>6957</v>
      </c>
      <c r="Z27" s="67">
        <f>SUM(Z13:Z26)</f>
        <v>8206</v>
      </c>
    </row>
    <row r="28" spans="1:26" ht="30" customHeight="1">
      <c r="A28" s="130"/>
      <c r="B28" s="131"/>
      <c r="C28" s="129"/>
      <c r="D28" s="112"/>
      <c r="E28" s="112"/>
      <c r="F28" s="112"/>
      <c r="G28" s="130"/>
      <c r="H28" s="133"/>
      <c r="I28" s="129"/>
      <c r="J28" s="112"/>
      <c r="K28" s="112"/>
      <c r="L28" s="112"/>
      <c r="M28" s="276" t="s">
        <v>427</v>
      </c>
      <c r="N28" s="277"/>
      <c r="O28" s="110">
        <f t="shared" si="3"/>
        <v>15203</v>
      </c>
      <c r="P28" s="125">
        <f>SUM(P14:P27)</f>
        <v>7257</v>
      </c>
      <c r="Q28" s="125">
        <f>SUM(Q14:Q27)</f>
        <v>7946</v>
      </c>
      <c r="R28" s="112"/>
      <c r="S28" s="108" t="s">
        <v>424</v>
      </c>
      <c r="T28" s="109" t="s">
        <v>428</v>
      </c>
      <c r="U28" s="107">
        <f>SUM(V28:W28)</f>
        <v>365</v>
      </c>
      <c r="V28" s="113">
        <v>229</v>
      </c>
      <c r="W28" s="113">
        <v>136</v>
      </c>
      <c r="X28" s="107">
        <f>SUM(Y28:Z28)</f>
        <v>291</v>
      </c>
      <c r="Y28" s="113">
        <v>162</v>
      </c>
      <c r="Z28" s="113">
        <v>129</v>
      </c>
    </row>
    <row r="29" spans="1:26" ht="30" customHeight="1">
      <c r="A29" s="130"/>
      <c r="B29" s="131"/>
      <c r="C29" s="129"/>
      <c r="D29" s="112"/>
      <c r="E29" s="112"/>
      <c r="F29" s="112"/>
      <c r="G29" s="130"/>
      <c r="H29" s="133"/>
      <c r="I29" s="129"/>
      <c r="J29" s="112"/>
      <c r="K29" s="112"/>
      <c r="L29" s="112"/>
      <c r="M29" s="108" t="s">
        <v>429</v>
      </c>
      <c r="N29" s="109" t="s">
        <v>428</v>
      </c>
      <c r="O29" s="110">
        <f>SUM(P29:Q29)</f>
        <v>837</v>
      </c>
      <c r="P29" s="111">
        <v>547</v>
      </c>
      <c r="Q29" s="111">
        <v>290</v>
      </c>
      <c r="R29" s="112"/>
      <c r="S29" s="95"/>
      <c r="T29" s="61"/>
      <c r="U29" s="39"/>
      <c r="X29" s="39"/>
      <c r="Y29" s="39"/>
      <c r="Z29" s="2" t="s">
        <v>70</v>
      </c>
    </row>
    <row r="30" spans="1:26" ht="30" customHeight="1">
      <c r="A30" s="134"/>
      <c r="B30" s="134"/>
      <c r="C30" s="135"/>
      <c r="D30" s="136"/>
      <c r="E30" s="136"/>
      <c r="F30" s="99"/>
      <c r="G30" s="135"/>
      <c r="H30" s="136"/>
      <c r="I30" s="136"/>
      <c r="J30" s="134"/>
      <c r="K30" s="134"/>
      <c r="L30" s="94"/>
      <c r="M30" s="135"/>
      <c r="N30" s="136"/>
      <c r="P30" s="134"/>
      <c r="Q30" s="134"/>
      <c r="R30" s="94"/>
      <c r="S30" s="137"/>
    </row>
    <row r="31" spans="1:26">
      <c r="A31" s="138"/>
      <c r="B31" s="138"/>
      <c r="C31" s="137"/>
      <c r="F31" s="139"/>
      <c r="G31" s="137"/>
      <c r="J31" s="138"/>
      <c r="K31" s="138"/>
      <c r="L31" s="96"/>
      <c r="M31" s="137"/>
      <c r="P31" s="138"/>
      <c r="Q31" s="138"/>
      <c r="R31" s="96"/>
      <c r="S31" s="137"/>
    </row>
    <row r="32" spans="1:26">
      <c r="A32" s="138"/>
      <c r="B32" s="138"/>
      <c r="C32" s="137"/>
      <c r="F32" s="139"/>
      <c r="G32" s="137"/>
      <c r="J32" s="138"/>
      <c r="K32" s="138"/>
      <c r="L32" s="96"/>
      <c r="M32" s="137"/>
      <c r="P32" s="138"/>
      <c r="Q32" s="138"/>
      <c r="R32" s="96"/>
      <c r="S32" s="137"/>
    </row>
    <row r="33" spans="1:19">
      <c r="A33" s="138"/>
      <c r="B33" s="138"/>
      <c r="C33" s="137"/>
      <c r="F33" s="139"/>
      <c r="G33" s="137"/>
      <c r="J33" s="138"/>
      <c r="K33" s="138"/>
      <c r="L33" s="96"/>
      <c r="M33" s="137"/>
      <c r="P33" s="138"/>
      <c r="Q33" s="138"/>
      <c r="R33" s="96"/>
      <c r="S33" s="137"/>
    </row>
    <row r="34" spans="1:19">
      <c r="A34" s="138"/>
      <c r="B34" s="138"/>
      <c r="C34" s="137"/>
      <c r="F34" s="139"/>
      <c r="G34" s="137"/>
      <c r="J34" s="138"/>
      <c r="K34" s="138"/>
      <c r="L34" s="96"/>
      <c r="M34" s="137"/>
      <c r="P34" s="138"/>
      <c r="Q34" s="138"/>
      <c r="R34" s="96"/>
      <c r="S34" s="137"/>
    </row>
    <row r="35" spans="1:19">
      <c r="A35" s="138"/>
      <c r="B35" s="138"/>
      <c r="C35" s="137"/>
      <c r="F35" s="139"/>
      <c r="G35" s="137"/>
      <c r="J35" s="138"/>
      <c r="K35" s="138"/>
      <c r="L35" s="96"/>
      <c r="M35" s="137"/>
      <c r="P35" s="138"/>
      <c r="Q35" s="138"/>
      <c r="R35" s="96"/>
      <c r="S35" s="137"/>
    </row>
    <row r="36" spans="1:19">
      <c r="A36" s="138"/>
      <c r="B36" s="138"/>
      <c r="C36" s="137"/>
      <c r="F36" s="139"/>
      <c r="G36" s="137"/>
      <c r="J36" s="138"/>
      <c r="K36" s="138"/>
      <c r="L36" s="96"/>
      <c r="M36" s="137"/>
      <c r="P36" s="138"/>
      <c r="Q36" s="138"/>
      <c r="R36" s="96"/>
      <c r="S36" s="137"/>
    </row>
    <row r="37" spans="1:19">
      <c r="A37" s="138"/>
      <c r="B37" s="138"/>
      <c r="C37" s="137"/>
      <c r="F37" s="139"/>
      <c r="G37" s="137"/>
      <c r="J37" s="138"/>
      <c r="K37" s="138"/>
      <c r="L37" s="96"/>
      <c r="M37" s="137"/>
      <c r="P37" s="138"/>
      <c r="Q37" s="138"/>
      <c r="R37" s="96"/>
      <c r="S37" s="137"/>
    </row>
    <row r="38" spans="1:19">
      <c r="A38" s="138"/>
      <c r="B38" s="138"/>
      <c r="C38" s="137"/>
      <c r="F38" s="139"/>
      <c r="G38" s="137"/>
      <c r="J38" s="138"/>
      <c r="K38" s="138"/>
      <c r="L38" s="96"/>
      <c r="M38" s="137"/>
      <c r="P38" s="138"/>
      <c r="Q38" s="138"/>
      <c r="R38" s="96"/>
      <c r="S38" s="137"/>
    </row>
    <row r="39" spans="1:19">
      <c r="A39" s="138"/>
      <c r="B39" s="138"/>
      <c r="C39" s="137"/>
      <c r="F39" s="139"/>
      <c r="G39" s="137"/>
      <c r="J39" s="138"/>
      <c r="K39" s="138"/>
      <c r="L39" s="96"/>
      <c r="M39" s="137"/>
      <c r="P39" s="138"/>
      <c r="Q39" s="138"/>
      <c r="R39" s="96"/>
      <c r="S39" s="137"/>
    </row>
    <row r="40" spans="1:19">
      <c r="A40" s="138"/>
      <c r="B40" s="138"/>
      <c r="C40" s="137"/>
      <c r="F40" s="139"/>
      <c r="G40" s="137"/>
      <c r="J40" s="138"/>
      <c r="K40" s="138"/>
      <c r="L40" s="96"/>
      <c r="M40" s="137"/>
      <c r="P40" s="138"/>
      <c r="Q40" s="138"/>
      <c r="R40" s="96"/>
      <c r="S40" s="137"/>
    </row>
    <row r="41" spans="1:19">
      <c r="A41" s="138"/>
      <c r="B41" s="138"/>
      <c r="C41" s="137"/>
      <c r="F41" s="139"/>
      <c r="G41" s="137"/>
      <c r="J41" s="138"/>
      <c r="K41" s="138"/>
      <c r="L41" s="96"/>
      <c r="M41" s="137"/>
      <c r="P41" s="138"/>
      <c r="Q41" s="138"/>
      <c r="R41" s="96"/>
      <c r="S41" s="137"/>
    </row>
    <row r="42" spans="1:19">
      <c r="A42" s="138"/>
      <c r="B42" s="138"/>
      <c r="C42" s="137"/>
      <c r="F42" s="139"/>
      <c r="G42" s="137"/>
      <c r="J42" s="138"/>
      <c r="K42" s="138"/>
      <c r="L42" s="96"/>
      <c r="M42" s="137"/>
      <c r="P42" s="138"/>
      <c r="Q42" s="138"/>
      <c r="R42" s="96"/>
      <c r="S42" s="137"/>
    </row>
    <row r="43" spans="1:19">
      <c r="A43" s="138"/>
      <c r="B43" s="138"/>
      <c r="C43" s="137"/>
      <c r="F43" s="139"/>
      <c r="G43" s="137"/>
      <c r="J43" s="138"/>
      <c r="K43" s="138"/>
      <c r="L43" s="96"/>
      <c r="M43" s="137"/>
      <c r="P43" s="138"/>
      <c r="Q43" s="138"/>
      <c r="R43" s="96"/>
      <c r="S43" s="137"/>
    </row>
    <row r="44" spans="1:19">
      <c r="A44" s="138"/>
      <c r="B44" s="138"/>
      <c r="C44" s="137"/>
      <c r="F44" s="139"/>
      <c r="G44" s="137"/>
      <c r="J44" s="138"/>
      <c r="K44" s="138"/>
      <c r="L44" s="96"/>
      <c r="M44" s="137"/>
      <c r="P44" s="138"/>
      <c r="Q44" s="138"/>
      <c r="R44" s="96"/>
      <c r="S44" s="137"/>
    </row>
    <row r="45" spans="1:19">
      <c r="A45" s="138"/>
      <c r="B45" s="138"/>
      <c r="C45" s="137"/>
      <c r="F45" s="139"/>
      <c r="G45" s="137"/>
      <c r="J45" s="138"/>
      <c r="K45" s="138"/>
      <c r="L45" s="96"/>
      <c r="M45" s="137"/>
      <c r="P45" s="138"/>
      <c r="Q45" s="138"/>
      <c r="R45" s="96"/>
      <c r="S45" s="137"/>
    </row>
    <row r="46" spans="1:19">
      <c r="A46" s="138"/>
      <c r="B46" s="138"/>
      <c r="C46" s="137"/>
      <c r="F46" s="139"/>
      <c r="G46" s="137"/>
      <c r="J46" s="138"/>
      <c r="K46" s="138"/>
      <c r="L46" s="96"/>
      <c r="M46" s="137"/>
      <c r="P46" s="138"/>
      <c r="Q46" s="138"/>
      <c r="R46" s="96"/>
      <c r="S46" s="137"/>
    </row>
    <row r="47" spans="1:19">
      <c r="A47" s="138"/>
      <c r="B47" s="138"/>
      <c r="C47" s="137"/>
      <c r="F47" s="139"/>
      <c r="G47" s="137"/>
      <c r="J47" s="138"/>
      <c r="K47" s="138"/>
      <c r="L47" s="96"/>
      <c r="M47" s="137"/>
      <c r="P47" s="138"/>
      <c r="Q47" s="138"/>
      <c r="R47" s="96"/>
      <c r="S47" s="137"/>
    </row>
    <row r="48" spans="1:19">
      <c r="A48" s="138"/>
      <c r="B48" s="138"/>
      <c r="C48" s="137"/>
      <c r="F48" s="139"/>
      <c r="G48" s="137"/>
      <c r="J48" s="138"/>
      <c r="K48" s="138"/>
      <c r="L48" s="96"/>
      <c r="M48" s="137"/>
      <c r="P48" s="138"/>
      <c r="Q48" s="138"/>
      <c r="R48" s="96"/>
      <c r="S48" s="137"/>
    </row>
    <row r="49" spans="1:19">
      <c r="A49" s="138"/>
      <c r="B49" s="138"/>
      <c r="C49" s="137"/>
      <c r="F49" s="139"/>
      <c r="G49" s="137"/>
      <c r="J49" s="138"/>
      <c r="K49" s="138"/>
      <c r="L49" s="96"/>
      <c r="M49" s="137"/>
      <c r="P49" s="138"/>
      <c r="Q49" s="138"/>
      <c r="R49" s="96"/>
      <c r="S49" s="137"/>
    </row>
    <row r="50" spans="1:19">
      <c r="A50" s="138"/>
      <c r="B50" s="138"/>
      <c r="C50" s="137"/>
      <c r="F50" s="139"/>
      <c r="G50" s="137"/>
      <c r="J50" s="138"/>
      <c r="K50" s="138"/>
      <c r="L50" s="96"/>
      <c r="M50" s="137"/>
      <c r="P50" s="138"/>
      <c r="Q50" s="138"/>
      <c r="R50" s="96"/>
      <c r="S50" s="137"/>
    </row>
    <row r="51" spans="1:19">
      <c r="A51" s="138"/>
      <c r="B51" s="138"/>
      <c r="C51" s="137"/>
      <c r="F51" s="139"/>
      <c r="G51" s="137"/>
      <c r="J51" s="138"/>
      <c r="K51" s="138"/>
      <c r="L51" s="96"/>
      <c r="M51" s="137"/>
      <c r="P51" s="138"/>
      <c r="Q51" s="138"/>
      <c r="R51" s="96"/>
      <c r="S51" s="137"/>
    </row>
    <row r="52" spans="1:19">
      <c r="A52" s="138"/>
      <c r="B52" s="138"/>
      <c r="C52" s="137"/>
      <c r="F52" s="139"/>
      <c r="G52" s="137"/>
      <c r="J52" s="138"/>
      <c r="K52" s="138"/>
      <c r="L52" s="96"/>
      <c r="M52" s="137"/>
      <c r="P52" s="138"/>
      <c r="Q52" s="138"/>
      <c r="R52" s="96"/>
      <c r="S52" s="137"/>
    </row>
    <row r="53" spans="1:19">
      <c r="A53" s="138"/>
      <c r="B53" s="138"/>
      <c r="C53" s="137"/>
      <c r="F53" s="139"/>
      <c r="G53" s="137"/>
      <c r="J53" s="138"/>
      <c r="K53" s="138"/>
      <c r="L53" s="96"/>
      <c r="M53" s="137"/>
      <c r="P53" s="138"/>
      <c r="Q53" s="138"/>
      <c r="R53" s="96"/>
      <c r="S53" s="137"/>
    </row>
    <row r="54" spans="1:19">
      <c r="A54" s="138"/>
      <c r="B54" s="138"/>
      <c r="C54" s="137"/>
      <c r="F54" s="139"/>
      <c r="G54" s="137"/>
      <c r="J54" s="138"/>
      <c r="K54" s="138"/>
      <c r="L54" s="96"/>
      <c r="M54" s="137"/>
      <c r="P54" s="138"/>
      <c r="Q54" s="138"/>
      <c r="R54" s="96"/>
      <c r="S54" s="137"/>
    </row>
    <row r="55" spans="1:19">
      <c r="A55" s="138"/>
      <c r="B55" s="138"/>
      <c r="C55" s="137"/>
      <c r="F55" s="139"/>
      <c r="G55" s="137"/>
      <c r="J55" s="138"/>
      <c r="K55" s="138"/>
      <c r="L55" s="96"/>
      <c r="M55" s="137"/>
      <c r="P55" s="138"/>
      <c r="Q55" s="138"/>
      <c r="R55" s="96"/>
      <c r="S55" s="137"/>
    </row>
    <row r="56" spans="1:19">
      <c r="A56" s="138"/>
      <c r="B56" s="138"/>
      <c r="C56" s="137"/>
      <c r="F56" s="139"/>
      <c r="G56" s="137"/>
      <c r="J56" s="138"/>
      <c r="K56" s="138"/>
      <c r="L56" s="96"/>
      <c r="M56" s="137"/>
      <c r="P56" s="138"/>
      <c r="Q56" s="138"/>
      <c r="R56" s="96"/>
      <c r="S56" s="137"/>
    </row>
    <row r="57" spans="1:19">
      <c r="A57" s="138"/>
      <c r="B57" s="138"/>
      <c r="C57" s="137"/>
      <c r="F57" s="139"/>
      <c r="G57" s="137"/>
      <c r="J57" s="138"/>
      <c r="K57" s="138"/>
      <c r="L57" s="96"/>
      <c r="M57" s="137"/>
      <c r="P57" s="138"/>
      <c r="Q57" s="138"/>
      <c r="R57" s="96"/>
      <c r="S57" s="137"/>
    </row>
    <row r="58" spans="1:19">
      <c r="A58" s="138"/>
      <c r="B58" s="138"/>
      <c r="C58" s="137"/>
      <c r="F58" s="139"/>
      <c r="G58" s="137"/>
      <c r="J58" s="138"/>
      <c r="K58" s="138"/>
      <c r="L58" s="96"/>
      <c r="M58" s="137"/>
      <c r="P58" s="138"/>
      <c r="Q58" s="138"/>
      <c r="R58" s="96"/>
      <c r="S58" s="137"/>
    </row>
    <row r="59" spans="1:19">
      <c r="A59" s="138"/>
      <c r="B59" s="138"/>
      <c r="C59" s="137"/>
      <c r="F59" s="139"/>
      <c r="G59" s="137"/>
      <c r="J59" s="138"/>
      <c r="K59" s="138"/>
      <c r="L59" s="96"/>
      <c r="M59" s="137"/>
      <c r="P59" s="138"/>
      <c r="Q59" s="138"/>
      <c r="R59" s="96"/>
      <c r="S59" s="137"/>
    </row>
    <row r="60" spans="1:19">
      <c r="A60" s="138"/>
      <c r="B60" s="138"/>
      <c r="C60" s="137"/>
      <c r="F60" s="139"/>
      <c r="G60" s="137"/>
      <c r="J60" s="138"/>
      <c r="K60" s="138"/>
      <c r="L60" s="96"/>
      <c r="M60" s="137"/>
      <c r="P60" s="138"/>
      <c r="Q60" s="138"/>
      <c r="R60" s="96"/>
      <c r="S60" s="137"/>
    </row>
    <row r="61" spans="1:19">
      <c r="A61" s="138"/>
      <c r="B61" s="138"/>
      <c r="C61" s="137"/>
      <c r="F61" s="139"/>
      <c r="G61" s="137"/>
      <c r="J61" s="138"/>
      <c r="K61" s="138"/>
      <c r="L61" s="96"/>
      <c r="M61" s="137"/>
      <c r="P61" s="138"/>
      <c r="Q61" s="138"/>
      <c r="R61" s="96"/>
      <c r="S61" s="137"/>
    </row>
    <row r="62" spans="1:19">
      <c r="A62" s="138"/>
      <c r="B62" s="138"/>
      <c r="C62" s="137"/>
      <c r="F62" s="139"/>
      <c r="G62" s="137"/>
      <c r="J62" s="138"/>
      <c r="K62" s="138"/>
      <c r="L62" s="96"/>
      <c r="M62" s="137"/>
      <c r="P62" s="138"/>
      <c r="Q62" s="138"/>
      <c r="R62" s="96"/>
      <c r="S62" s="137"/>
    </row>
    <row r="63" spans="1:19">
      <c r="A63" s="138"/>
      <c r="B63" s="138"/>
      <c r="C63" s="137"/>
      <c r="F63" s="139"/>
      <c r="G63" s="137"/>
      <c r="J63" s="138"/>
      <c r="K63" s="138"/>
      <c r="L63" s="96"/>
      <c r="M63" s="137"/>
      <c r="P63" s="138"/>
      <c r="Q63" s="138"/>
      <c r="R63" s="96"/>
      <c r="S63" s="137"/>
    </row>
    <row r="64" spans="1:19">
      <c r="A64" s="138"/>
      <c r="B64" s="138"/>
      <c r="C64" s="137"/>
      <c r="F64" s="139"/>
      <c r="G64" s="137"/>
      <c r="J64" s="138"/>
      <c r="K64" s="138"/>
      <c r="L64" s="96"/>
      <c r="M64" s="137"/>
      <c r="P64" s="138"/>
      <c r="Q64" s="138"/>
      <c r="R64" s="96"/>
      <c r="S64" s="137"/>
    </row>
    <row r="65" spans="1:19">
      <c r="A65" s="138"/>
      <c r="B65" s="138"/>
      <c r="C65" s="137"/>
      <c r="F65" s="139"/>
      <c r="G65" s="137"/>
      <c r="J65" s="138"/>
      <c r="K65" s="138"/>
      <c r="L65" s="96"/>
      <c r="M65" s="137"/>
      <c r="P65" s="138"/>
      <c r="Q65" s="138"/>
      <c r="R65" s="96"/>
      <c r="S65" s="137"/>
    </row>
    <row r="66" spans="1:19">
      <c r="A66" s="138"/>
      <c r="B66" s="138"/>
      <c r="C66" s="137"/>
      <c r="F66" s="139"/>
      <c r="G66" s="137"/>
      <c r="J66" s="138"/>
      <c r="K66" s="138"/>
      <c r="L66" s="96"/>
      <c r="M66" s="137"/>
      <c r="P66" s="138"/>
      <c r="Q66" s="138"/>
      <c r="R66" s="96"/>
      <c r="S66" s="137"/>
    </row>
    <row r="67" spans="1:19">
      <c r="A67" s="138"/>
      <c r="B67" s="138"/>
      <c r="C67" s="137"/>
      <c r="F67" s="139"/>
      <c r="G67" s="137"/>
      <c r="J67" s="138"/>
      <c r="K67" s="138"/>
      <c r="L67" s="96"/>
      <c r="M67" s="137"/>
      <c r="P67" s="138"/>
      <c r="Q67" s="138"/>
      <c r="R67" s="96"/>
      <c r="S67" s="137"/>
    </row>
    <row r="68" spans="1:19">
      <c r="A68" s="138"/>
      <c r="B68" s="138"/>
      <c r="C68" s="137"/>
      <c r="F68" s="139"/>
      <c r="G68" s="137"/>
      <c r="J68" s="138"/>
      <c r="K68" s="138"/>
      <c r="L68" s="96"/>
      <c r="M68" s="137"/>
      <c r="P68" s="138"/>
      <c r="Q68" s="138"/>
      <c r="R68" s="96"/>
      <c r="S68" s="137"/>
    </row>
    <row r="69" spans="1:19">
      <c r="A69" s="138"/>
      <c r="B69" s="138"/>
      <c r="C69" s="137"/>
      <c r="F69" s="139"/>
      <c r="G69" s="137"/>
      <c r="J69" s="138"/>
      <c r="K69" s="138"/>
      <c r="L69" s="96"/>
      <c r="M69" s="137"/>
      <c r="P69" s="138"/>
      <c r="Q69" s="138"/>
      <c r="R69" s="96"/>
      <c r="S69" s="137"/>
    </row>
    <row r="70" spans="1:19">
      <c r="A70" s="138"/>
      <c r="B70" s="138"/>
      <c r="C70" s="137"/>
      <c r="F70" s="139"/>
      <c r="G70" s="137"/>
      <c r="J70" s="138"/>
      <c r="K70" s="138"/>
      <c r="L70" s="96"/>
      <c r="M70" s="137"/>
      <c r="P70" s="138"/>
      <c r="Q70" s="138"/>
      <c r="R70" s="96"/>
      <c r="S70" s="137"/>
    </row>
    <row r="71" spans="1:19">
      <c r="A71" s="138"/>
      <c r="B71" s="138"/>
      <c r="C71" s="137"/>
      <c r="F71" s="139"/>
      <c r="G71" s="137"/>
      <c r="J71" s="138"/>
      <c r="K71" s="138"/>
      <c r="L71" s="96"/>
      <c r="M71" s="137"/>
      <c r="P71" s="138"/>
      <c r="Q71" s="138"/>
      <c r="R71" s="96"/>
      <c r="S71" s="137"/>
    </row>
    <row r="72" spans="1:19">
      <c r="A72" s="138"/>
      <c r="B72" s="138"/>
      <c r="C72" s="137"/>
      <c r="F72" s="139"/>
      <c r="G72" s="137"/>
      <c r="J72" s="138"/>
      <c r="K72" s="138"/>
      <c r="L72" s="96"/>
      <c r="M72" s="137"/>
      <c r="P72" s="138"/>
      <c r="Q72" s="138"/>
      <c r="R72" s="96"/>
      <c r="S72" s="137"/>
    </row>
    <row r="73" spans="1:19">
      <c r="A73" s="138"/>
      <c r="B73" s="138"/>
      <c r="C73" s="137"/>
      <c r="F73" s="139"/>
      <c r="G73" s="137"/>
      <c r="J73" s="138"/>
      <c r="K73" s="138"/>
      <c r="L73" s="96"/>
      <c r="M73" s="137"/>
      <c r="P73" s="138"/>
      <c r="Q73" s="138"/>
      <c r="R73" s="96"/>
      <c r="S73" s="137"/>
    </row>
    <row r="74" spans="1:19">
      <c r="A74" s="138"/>
      <c r="B74" s="138"/>
      <c r="C74" s="137"/>
      <c r="F74" s="139"/>
      <c r="G74" s="137"/>
      <c r="J74" s="138"/>
      <c r="K74" s="138"/>
      <c r="L74" s="96"/>
      <c r="M74" s="137"/>
      <c r="P74" s="138"/>
      <c r="Q74" s="138"/>
      <c r="R74" s="96"/>
      <c r="S74" s="137"/>
    </row>
    <row r="75" spans="1:19">
      <c r="A75" s="138"/>
      <c r="B75" s="138"/>
      <c r="C75" s="137"/>
      <c r="F75" s="139"/>
      <c r="G75" s="137"/>
      <c r="J75" s="138"/>
      <c r="K75" s="138"/>
      <c r="L75" s="96"/>
      <c r="M75" s="137"/>
      <c r="P75" s="138"/>
      <c r="Q75" s="138"/>
      <c r="R75" s="96"/>
      <c r="S75" s="137"/>
    </row>
    <row r="76" spans="1:19">
      <c r="A76" s="138"/>
      <c r="B76" s="138"/>
      <c r="C76" s="137"/>
      <c r="F76" s="139"/>
      <c r="G76" s="137"/>
      <c r="J76" s="138"/>
      <c r="K76" s="138"/>
      <c r="L76" s="96"/>
      <c r="M76" s="137"/>
      <c r="P76" s="138"/>
      <c r="Q76" s="138"/>
      <c r="R76" s="96"/>
      <c r="S76" s="137"/>
    </row>
    <row r="77" spans="1:19">
      <c r="A77" s="138"/>
      <c r="B77" s="138"/>
      <c r="C77" s="137"/>
      <c r="F77" s="139"/>
      <c r="G77" s="137"/>
      <c r="J77" s="138"/>
      <c r="K77" s="138"/>
      <c r="L77" s="96"/>
      <c r="M77" s="137"/>
      <c r="P77" s="138"/>
      <c r="Q77" s="138"/>
      <c r="R77" s="96"/>
      <c r="S77" s="137"/>
    </row>
    <row r="78" spans="1:19">
      <c r="A78" s="138"/>
      <c r="B78" s="138"/>
      <c r="C78" s="137"/>
      <c r="F78" s="139"/>
      <c r="G78" s="137"/>
      <c r="J78" s="138"/>
      <c r="K78" s="138"/>
      <c r="L78" s="96"/>
      <c r="M78" s="137"/>
      <c r="P78" s="138"/>
      <c r="Q78" s="138"/>
      <c r="R78" s="96"/>
      <c r="S78" s="137"/>
    </row>
    <row r="79" spans="1:19">
      <c r="A79" s="138"/>
      <c r="B79" s="138"/>
      <c r="C79" s="137"/>
      <c r="F79" s="139"/>
      <c r="G79" s="137"/>
      <c r="J79" s="138"/>
      <c r="K79" s="138"/>
      <c r="L79" s="96"/>
      <c r="M79" s="137"/>
      <c r="P79" s="138"/>
      <c r="Q79" s="138"/>
      <c r="R79" s="96"/>
      <c r="S79" s="137"/>
    </row>
    <row r="80" spans="1:19">
      <c r="A80" s="138"/>
      <c r="B80" s="138"/>
      <c r="C80" s="137"/>
      <c r="F80" s="139"/>
      <c r="G80" s="137"/>
      <c r="J80" s="138"/>
      <c r="K80" s="138"/>
      <c r="L80" s="96"/>
      <c r="M80" s="137"/>
      <c r="P80" s="138"/>
      <c r="Q80" s="138"/>
      <c r="R80" s="96"/>
      <c r="S80" s="137"/>
    </row>
    <row r="81" spans="1:19">
      <c r="A81" s="138"/>
      <c r="B81" s="138"/>
      <c r="C81" s="137"/>
      <c r="F81" s="139"/>
      <c r="G81" s="137"/>
      <c r="J81" s="138"/>
      <c r="K81" s="138"/>
      <c r="L81" s="96"/>
      <c r="M81" s="137"/>
      <c r="P81" s="138"/>
      <c r="Q81" s="138"/>
      <c r="R81" s="96"/>
      <c r="S81" s="137"/>
    </row>
    <row r="82" spans="1:19">
      <c r="A82" s="138"/>
      <c r="B82" s="138"/>
      <c r="C82" s="137"/>
      <c r="F82" s="139"/>
      <c r="G82" s="137"/>
      <c r="J82" s="138"/>
      <c r="K82" s="138"/>
      <c r="L82" s="96"/>
      <c r="M82" s="137"/>
      <c r="P82" s="138"/>
      <c r="Q82" s="138"/>
      <c r="R82" s="96"/>
      <c r="S82" s="137"/>
    </row>
    <row r="83" spans="1:19">
      <c r="A83" s="138"/>
      <c r="B83" s="138"/>
      <c r="C83" s="137"/>
      <c r="F83" s="139"/>
      <c r="G83" s="137"/>
      <c r="J83" s="138"/>
      <c r="K83" s="138"/>
      <c r="L83" s="96"/>
      <c r="M83" s="137"/>
      <c r="P83" s="138"/>
      <c r="Q83" s="138"/>
      <c r="R83" s="96"/>
      <c r="S83" s="137"/>
    </row>
    <row r="84" spans="1:19">
      <c r="A84" s="138"/>
      <c r="B84" s="138"/>
      <c r="C84" s="137"/>
      <c r="F84" s="139"/>
      <c r="G84" s="137"/>
      <c r="J84" s="138"/>
      <c r="K84" s="138"/>
      <c r="L84" s="96"/>
      <c r="M84" s="137"/>
      <c r="P84" s="138"/>
      <c r="Q84" s="138"/>
      <c r="R84" s="96"/>
      <c r="S84" s="137"/>
    </row>
    <row r="85" spans="1:19">
      <c r="A85" s="138"/>
      <c r="B85" s="138"/>
      <c r="C85" s="137"/>
      <c r="F85" s="139"/>
      <c r="G85" s="137"/>
      <c r="J85" s="138"/>
      <c r="K85" s="138"/>
      <c r="L85" s="96"/>
      <c r="M85" s="137"/>
      <c r="P85" s="138"/>
      <c r="Q85" s="138"/>
      <c r="R85" s="96"/>
      <c r="S85" s="137"/>
    </row>
    <row r="86" spans="1:19">
      <c r="A86" s="138"/>
      <c r="B86" s="138"/>
      <c r="C86" s="137"/>
      <c r="F86" s="139"/>
      <c r="G86" s="137"/>
      <c r="J86" s="138"/>
      <c r="K86" s="138"/>
      <c r="L86" s="96"/>
      <c r="M86" s="137"/>
      <c r="P86" s="138"/>
      <c r="Q86" s="138"/>
      <c r="R86" s="96"/>
      <c r="S86" s="137"/>
    </row>
    <row r="87" spans="1:19">
      <c r="A87" s="138"/>
      <c r="B87" s="138"/>
      <c r="C87" s="137"/>
      <c r="F87" s="139"/>
      <c r="G87" s="137"/>
      <c r="J87" s="138"/>
      <c r="K87" s="138"/>
      <c r="L87" s="96"/>
      <c r="M87" s="137"/>
      <c r="P87" s="138"/>
      <c r="Q87" s="138"/>
      <c r="R87" s="96"/>
      <c r="S87" s="137"/>
    </row>
    <row r="88" spans="1:19">
      <c r="A88" s="138"/>
      <c r="B88" s="138"/>
      <c r="C88" s="137"/>
      <c r="F88" s="139"/>
      <c r="G88" s="137"/>
      <c r="J88" s="138"/>
      <c r="K88" s="138"/>
      <c r="L88" s="96"/>
      <c r="M88" s="137"/>
      <c r="P88" s="138"/>
      <c r="Q88" s="138"/>
      <c r="R88" s="96"/>
      <c r="S88" s="137"/>
    </row>
    <row r="89" spans="1:19">
      <c r="A89" s="138"/>
      <c r="B89" s="138"/>
      <c r="C89" s="137"/>
      <c r="F89" s="139"/>
      <c r="G89" s="137"/>
      <c r="J89" s="138"/>
      <c r="K89" s="138"/>
      <c r="L89" s="96"/>
      <c r="M89" s="137"/>
      <c r="P89" s="138"/>
      <c r="Q89" s="138"/>
      <c r="R89" s="96"/>
      <c r="S89" s="137"/>
    </row>
    <row r="90" spans="1:19">
      <c r="A90" s="138"/>
      <c r="B90" s="138"/>
      <c r="C90" s="137"/>
      <c r="F90" s="139"/>
      <c r="G90" s="137"/>
      <c r="J90" s="138"/>
      <c r="K90" s="138"/>
      <c r="L90" s="96"/>
      <c r="M90" s="137"/>
      <c r="P90" s="138"/>
      <c r="Q90" s="138"/>
      <c r="R90" s="96"/>
      <c r="S90" s="137"/>
    </row>
    <row r="91" spans="1:19">
      <c r="A91" s="138"/>
      <c r="B91" s="138"/>
      <c r="C91" s="137"/>
      <c r="F91" s="139"/>
      <c r="G91" s="137"/>
      <c r="J91" s="138"/>
      <c r="K91" s="138"/>
      <c r="L91" s="96"/>
      <c r="M91" s="137"/>
      <c r="P91" s="138"/>
      <c r="Q91" s="138"/>
      <c r="R91" s="96"/>
      <c r="S91" s="137"/>
    </row>
    <row r="92" spans="1:19">
      <c r="A92" s="138"/>
      <c r="B92" s="138"/>
      <c r="C92" s="137"/>
      <c r="F92" s="139"/>
      <c r="G92" s="137"/>
      <c r="J92" s="138"/>
      <c r="K92" s="138"/>
      <c r="L92" s="96"/>
      <c r="M92" s="137"/>
      <c r="P92" s="138"/>
      <c r="Q92" s="138"/>
      <c r="R92" s="96"/>
      <c r="S92" s="137"/>
    </row>
    <row r="93" spans="1:19">
      <c r="A93" s="138"/>
      <c r="B93" s="138"/>
      <c r="C93" s="137"/>
      <c r="F93" s="139"/>
      <c r="G93" s="137"/>
      <c r="J93" s="138"/>
      <c r="K93" s="138"/>
      <c r="L93" s="96"/>
      <c r="M93" s="137"/>
      <c r="P93" s="138"/>
      <c r="Q93" s="138"/>
      <c r="R93" s="96"/>
      <c r="S93" s="137"/>
    </row>
    <row r="94" spans="1:19">
      <c r="A94" s="138"/>
      <c r="B94" s="138"/>
      <c r="C94" s="137"/>
      <c r="F94" s="139"/>
      <c r="G94" s="137"/>
      <c r="J94" s="138"/>
      <c r="K94" s="138"/>
      <c r="L94" s="96"/>
      <c r="M94" s="137"/>
      <c r="P94" s="138"/>
      <c r="Q94" s="138"/>
      <c r="R94" s="96"/>
      <c r="S94" s="137"/>
    </row>
    <row r="95" spans="1:19">
      <c r="A95" s="138"/>
      <c r="B95" s="138"/>
      <c r="C95" s="137"/>
      <c r="F95" s="139"/>
      <c r="G95" s="137"/>
      <c r="J95" s="138"/>
      <c r="K95" s="138"/>
      <c r="L95" s="96"/>
      <c r="M95" s="137"/>
      <c r="P95" s="138"/>
      <c r="Q95" s="138"/>
      <c r="R95" s="96"/>
      <c r="S95" s="137"/>
    </row>
    <row r="96" spans="1:19">
      <c r="A96" s="138"/>
      <c r="B96" s="138"/>
      <c r="C96" s="137"/>
      <c r="F96" s="139"/>
      <c r="G96" s="137"/>
      <c r="J96" s="138"/>
      <c r="K96" s="138"/>
      <c r="L96" s="96"/>
      <c r="M96" s="137"/>
      <c r="P96" s="138"/>
      <c r="Q96" s="138"/>
      <c r="R96" s="96"/>
      <c r="S96" s="137"/>
    </row>
    <row r="97" spans="1:19">
      <c r="A97" s="138"/>
      <c r="B97" s="138"/>
      <c r="C97" s="137"/>
      <c r="F97" s="139"/>
      <c r="G97" s="137"/>
      <c r="J97" s="138"/>
      <c r="K97" s="138"/>
      <c r="L97" s="96"/>
      <c r="M97" s="137"/>
      <c r="P97" s="138"/>
      <c r="Q97" s="138"/>
      <c r="R97" s="96"/>
      <c r="S97" s="137"/>
    </row>
    <row r="98" spans="1:19">
      <c r="A98" s="138"/>
      <c r="B98" s="138"/>
      <c r="C98" s="137"/>
      <c r="F98" s="139"/>
      <c r="G98" s="137"/>
      <c r="J98" s="138"/>
      <c r="K98" s="138"/>
      <c r="L98" s="96"/>
      <c r="M98" s="137"/>
      <c r="P98" s="138"/>
      <c r="Q98" s="138"/>
      <c r="R98" s="96"/>
      <c r="S98" s="137"/>
    </row>
    <row r="99" spans="1:19">
      <c r="A99" s="138"/>
      <c r="B99" s="138"/>
      <c r="C99" s="137"/>
      <c r="F99" s="139"/>
      <c r="G99" s="137"/>
      <c r="J99" s="138"/>
      <c r="K99" s="138"/>
      <c r="L99" s="96"/>
      <c r="M99" s="137"/>
      <c r="P99" s="138"/>
      <c r="Q99" s="138"/>
      <c r="R99" s="96"/>
      <c r="S99" s="137"/>
    </row>
    <row r="100" spans="1:19">
      <c r="A100" s="138"/>
      <c r="B100" s="138"/>
      <c r="C100" s="137"/>
      <c r="F100" s="139"/>
      <c r="G100" s="137"/>
      <c r="J100" s="138"/>
      <c r="K100" s="138"/>
      <c r="L100" s="96"/>
      <c r="M100" s="137"/>
      <c r="P100" s="138"/>
      <c r="Q100" s="138"/>
      <c r="R100" s="96"/>
      <c r="S100" s="137"/>
    </row>
    <row r="101" spans="1:19">
      <c r="A101" s="138"/>
      <c r="B101" s="138"/>
      <c r="C101" s="137"/>
      <c r="F101" s="139"/>
      <c r="G101" s="137"/>
      <c r="J101" s="138"/>
      <c r="K101" s="138"/>
      <c r="L101" s="96"/>
      <c r="M101" s="137"/>
      <c r="P101" s="138"/>
      <c r="Q101" s="138"/>
      <c r="R101" s="96"/>
      <c r="S101" s="137"/>
    </row>
    <row r="102" spans="1:19">
      <c r="A102" s="138"/>
      <c r="B102" s="138"/>
      <c r="C102" s="137"/>
      <c r="F102" s="139"/>
      <c r="G102" s="137"/>
      <c r="J102" s="138"/>
      <c r="K102" s="138"/>
      <c r="L102" s="96"/>
      <c r="M102" s="137"/>
      <c r="P102" s="138"/>
      <c r="Q102" s="138"/>
      <c r="R102" s="96"/>
      <c r="S102" s="137"/>
    </row>
    <row r="103" spans="1:19">
      <c r="A103" s="138"/>
      <c r="B103" s="138"/>
      <c r="C103" s="137"/>
      <c r="F103" s="139"/>
      <c r="G103" s="137"/>
      <c r="J103" s="138"/>
      <c r="K103" s="138"/>
      <c r="L103" s="96"/>
      <c r="M103" s="137"/>
      <c r="P103" s="138"/>
      <c r="Q103" s="138"/>
      <c r="R103" s="96"/>
      <c r="S103" s="137"/>
    </row>
    <row r="104" spans="1:19">
      <c r="A104" s="138"/>
      <c r="B104" s="138"/>
      <c r="C104" s="137"/>
      <c r="F104" s="139"/>
      <c r="G104" s="137"/>
      <c r="J104" s="138"/>
      <c r="K104" s="138"/>
      <c r="L104" s="96"/>
      <c r="M104" s="137"/>
      <c r="P104" s="138"/>
      <c r="Q104" s="138"/>
      <c r="R104" s="96"/>
      <c r="S104" s="137"/>
    </row>
    <row r="105" spans="1:19">
      <c r="A105" s="138"/>
      <c r="B105" s="138"/>
      <c r="C105" s="137"/>
      <c r="G105" s="137"/>
      <c r="J105" s="138"/>
      <c r="K105" s="138"/>
      <c r="L105" s="96"/>
      <c r="M105" s="137"/>
      <c r="P105" s="138"/>
      <c r="Q105" s="138"/>
      <c r="R105" s="96"/>
      <c r="S105" s="137"/>
    </row>
    <row r="106" spans="1:19">
      <c r="A106" s="138"/>
      <c r="B106" s="138"/>
      <c r="C106" s="137"/>
      <c r="G106" s="137"/>
      <c r="J106" s="138"/>
      <c r="K106" s="138"/>
      <c r="L106" s="96"/>
      <c r="M106" s="137"/>
      <c r="P106" s="138"/>
      <c r="Q106" s="138"/>
      <c r="R106" s="96"/>
      <c r="S106" s="137"/>
    </row>
    <row r="107" spans="1:19">
      <c r="A107" s="138"/>
      <c r="B107" s="138"/>
      <c r="C107" s="137"/>
      <c r="G107" s="137"/>
      <c r="J107" s="138"/>
      <c r="K107" s="138"/>
      <c r="L107" s="96"/>
      <c r="M107" s="137"/>
      <c r="P107" s="138"/>
      <c r="Q107" s="138"/>
      <c r="R107" s="96"/>
      <c r="S107" s="137"/>
    </row>
    <row r="108" spans="1:19">
      <c r="A108" s="138"/>
      <c r="B108" s="138"/>
      <c r="C108" s="137"/>
      <c r="G108" s="137"/>
      <c r="J108" s="138"/>
      <c r="K108" s="138"/>
      <c r="L108" s="96"/>
      <c r="M108" s="137"/>
      <c r="P108" s="138"/>
      <c r="Q108" s="138"/>
      <c r="R108" s="96"/>
      <c r="S108" s="137"/>
    </row>
    <row r="109" spans="1:19">
      <c r="A109" s="138"/>
      <c r="B109" s="138"/>
      <c r="C109" s="137"/>
      <c r="G109" s="137"/>
      <c r="J109" s="138"/>
      <c r="K109" s="138"/>
      <c r="L109" s="96"/>
      <c r="M109" s="137"/>
      <c r="P109" s="138"/>
      <c r="Q109" s="138"/>
      <c r="R109" s="96"/>
      <c r="S109" s="137"/>
    </row>
    <row r="110" spans="1:19">
      <c r="A110" s="138"/>
      <c r="B110" s="138"/>
      <c r="C110" s="137"/>
      <c r="G110" s="137"/>
      <c r="J110" s="138"/>
      <c r="K110" s="138"/>
      <c r="L110" s="96"/>
      <c r="M110" s="137"/>
      <c r="P110" s="138"/>
      <c r="Q110" s="138"/>
      <c r="R110" s="96"/>
      <c r="S110" s="137"/>
    </row>
    <row r="111" spans="1:19">
      <c r="A111" s="138"/>
      <c r="B111" s="138"/>
      <c r="C111" s="137"/>
      <c r="G111" s="137"/>
      <c r="J111" s="138"/>
      <c r="K111" s="138"/>
      <c r="L111" s="96"/>
      <c r="M111" s="137"/>
      <c r="P111" s="138"/>
      <c r="Q111" s="138"/>
      <c r="R111" s="96"/>
      <c r="S111" s="137"/>
    </row>
    <row r="112" spans="1:19">
      <c r="A112" s="138"/>
      <c r="B112" s="138"/>
      <c r="C112" s="137"/>
      <c r="G112" s="137"/>
      <c r="J112" s="138"/>
      <c r="K112" s="138"/>
      <c r="L112" s="96"/>
      <c r="M112" s="137"/>
      <c r="P112" s="138"/>
      <c r="Q112" s="138"/>
      <c r="R112" s="96"/>
      <c r="S112" s="137"/>
    </row>
    <row r="113" spans="1:19">
      <c r="A113" s="138"/>
      <c r="B113" s="138"/>
      <c r="C113" s="137"/>
      <c r="G113" s="137"/>
      <c r="J113" s="138"/>
      <c r="K113" s="138"/>
      <c r="L113" s="96"/>
      <c r="M113" s="137"/>
      <c r="P113" s="138"/>
      <c r="Q113" s="138"/>
      <c r="R113" s="96"/>
      <c r="S113" s="137"/>
    </row>
    <row r="114" spans="1:19">
      <c r="A114" s="138"/>
      <c r="B114" s="138"/>
      <c r="C114" s="137"/>
      <c r="G114" s="137"/>
      <c r="J114" s="138"/>
      <c r="K114" s="138"/>
      <c r="L114" s="96"/>
      <c r="M114" s="137"/>
      <c r="P114" s="138"/>
      <c r="Q114" s="138"/>
      <c r="R114" s="96"/>
      <c r="S114" s="137"/>
    </row>
    <row r="115" spans="1:19">
      <c r="A115" s="138"/>
      <c r="B115" s="138"/>
      <c r="C115" s="137"/>
      <c r="G115" s="137"/>
      <c r="J115" s="138"/>
      <c r="K115" s="138"/>
      <c r="L115" s="96"/>
      <c r="M115" s="137"/>
      <c r="P115" s="138"/>
      <c r="Q115" s="138"/>
      <c r="R115" s="96"/>
      <c r="S115" s="137"/>
    </row>
    <row r="116" spans="1:19">
      <c r="A116" s="138"/>
      <c r="B116" s="138"/>
      <c r="C116" s="137"/>
      <c r="G116" s="137"/>
      <c r="J116" s="138"/>
      <c r="K116" s="138"/>
      <c r="L116" s="96"/>
      <c r="M116" s="137"/>
      <c r="P116" s="138"/>
      <c r="Q116" s="138"/>
      <c r="R116" s="96"/>
      <c r="S116" s="137"/>
    </row>
    <row r="117" spans="1:19">
      <c r="A117" s="138"/>
      <c r="B117" s="138"/>
      <c r="C117" s="137"/>
      <c r="G117" s="137"/>
      <c r="J117" s="138"/>
      <c r="K117" s="138"/>
      <c r="L117" s="96"/>
      <c r="M117" s="137"/>
      <c r="P117" s="138"/>
      <c r="Q117" s="138"/>
      <c r="R117" s="96"/>
      <c r="S117" s="137"/>
    </row>
    <row r="118" spans="1:19">
      <c r="A118" s="138"/>
      <c r="B118" s="138"/>
      <c r="C118" s="137"/>
      <c r="G118" s="137"/>
      <c r="J118" s="138"/>
      <c r="K118" s="138"/>
      <c r="L118" s="96"/>
      <c r="M118" s="137"/>
      <c r="P118" s="138"/>
      <c r="Q118" s="138"/>
      <c r="R118" s="96"/>
      <c r="S118" s="137"/>
    </row>
    <row r="119" spans="1:19">
      <c r="A119" s="138"/>
      <c r="B119" s="138"/>
      <c r="C119" s="137"/>
      <c r="G119" s="137"/>
      <c r="J119" s="138"/>
      <c r="K119" s="138"/>
      <c r="L119" s="96"/>
      <c r="M119" s="137"/>
      <c r="P119" s="138"/>
      <c r="Q119" s="138"/>
      <c r="R119" s="96"/>
      <c r="S119" s="137"/>
    </row>
    <row r="120" spans="1:19">
      <c r="A120" s="138"/>
      <c r="B120" s="138"/>
      <c r="C120" s="137"/>
      <c r="G120" s="137"/>
      <c r="J120" s="138"/>
      <c r="K120" s="138"/>
      <c r="L120" s="96"/>
      <c r="M120" s="137"/>
      <c r="P120" s="138"/>
      <c r="Q120" s="138"/>
      <c r="R120" s="96"/>
      <c r="S120" s="137"/>
    </row>
    <row r="121" spans="1:19">
      <c r="A121" s="138"/>
      <c r="B121" s="138"/>
      <c r="C121" s="137"/>
      <c r="G121" s="137"/>
      <c r="J121" s="138"/>
      <c r="K121" s="138"/>
      <c r="L121" s="96"/>
      <c r="M121" s="137"/>
      <c r="P121" s="138"/>
      <c r="Q121" s="138"/>
      <c r="R121" s="96"/>
      <c r="S121" s="137"/>
    </row>
    <row r="122" spans="1:19">
      <c r="A122" s="138"/>
      <c r="B122" s="138"/>
      <c r="C122" s="137"/>
      <c r="G122" s="137"/>
      <c r="J122" s="138"/>
      <c r="K122" s="138"/>
      <c r="L122" s="96"/>
      <c r="M122" s="137"/>
      <c r="P122" s="138"/>
      <c r="Q122" s="138"/>
      <c r="R122" s="96"/>
      <c r="S122" s="137"/>
    </row>
    <row r="123" spans="1:19">
      <c r="A123" s="138"/>
      <c r="B123" s="138"/>
      <c r="C123" s="137"/>
      <c r="G123" s="137"/>
      <c r="J123" s="138"/>
      <c r="K123" s="138"/>
      <c r="L123" s="96"/>
      <c r="M123" s="137"/>
      <c r="P123" s="138"/>
      <c r="Q123" s="138"/>
      <c r="R123" s="96"/>
      <c r="S123" s="137"/>
    </row>
    <row r="124" spans="1:19">
      <c r="A124" s="138"/>
      <c r="B124" s="138"/>
      <c r="C124" s="137"/>
      <c r="G124" s="137"/>
      <c r="J124" s="138"/>
      <c r="K124" s="138"/>
      <c r="L124" s="96"/>
      <c r="M124" s="137"/>
      <c r="P124" s="138"/>
      <c r="Q124" s="138"/>
      <c r="R124" s="96"/>
      <c r="S124" s="137"/>
    </row>
    <row r="125" spans="1:19">
      <c r="A125" s="138"/>
      <c r="B125" s="138"/>
      <c r="C125" s="137"/>
      <c r="G125" s="137"/>
      <c r="J125" s="138"/>
      <c r="K125" s="138"/>
      <c r="L125" s="96"/>
      <c r="M125" s="137"/>
      <c r="P125" s="138"/>
      <c r="Q125" s="138"/>
      <c r="R125" s="96"/>
      <c r="S125" s="137"/>
    </row>
    <row r="126" spans="1:19">
      <c r="A126" s="138"/>
      <c r="B126" s="138"/>
      <c r="C126" s="137"/>
      <c r="G126" s="137"/>
      <c r="J126" s="138"/>
      <c r="K126" s="138"/>
      <c r="L126" s="96"/>
      <c r="M126" s="137"/>
      <c r="P126" s="138"/>
      <c r="Q126" s="138"/>
      <c r="R126" s="96"/>
      <c r="S126" s="137"/>
    </row>
    <row r="127" spans="1:19">
      <c r="A127" s="138"/>
      <c r="B127" s="138"/>
      <c r="C127" s="137"/>
      <c r="G127" s="137"/>
      <c r="J127" s="138"/>
      <c r="K127" s="138"/>
      <c r="L127" s="96"/>
      <c r="M127" s="137"/>
      <c r="P127" s="138"/>
      <c r="Q127" s="138"/>
      <c r="R127" s="96"/>
      <c r="S127" s="137"/>
    </row>
    <row r="128" spans="1:19">
      <c r="A128" s="138"/>
      <c r="B128" s="138"/>
      <c r="C128" s="137"/>
      <c r="G128" s="137"/>
      <c r="J128" s="138"/>
      <c r="K128" s="138"/>
      <c r="L128" s="96"/>
      <c r="M128" s="137"/>
      <c r="P128" s="138"/>
      <c r="Q128" s="138"/>
      <c r="R128" s="96"/>
      <c r="S128" s="137"/>
    </row>
    <row r="129" spans="1:19">
      <c r="A129" s="138"/>
      <c r="B129" s="138"/>
      <c r="C129" s="137"/>
      <c r="G129" s="137"/>
      <c r="J129" s="138"/>
      <c r="K129" s="138"/>
      <c r="L129" s="96"/>
      <c r="M129" s="137"/>
      <c r="P129" s="138"/>
      <c r="Q129" s="138"/>
      <c r="R129" s="96"/>
      <c r="S129" s="137"/>
    </row>
    <row r="130" spans="1:19">
      <c r="A130" s="138"/>
      <c r="B130" s="138"/>
      <c r="C130" s="137"/>
      <c r="G130" s="137"/>
      <c r="J130" s="138"/>
      <c r="K130" s="138"/>
      <c r="L130" s="96"/>
      <c r="M130" s="137"/>
      <c r="P130" s="138"/>
      <c r="Q130" s="138"/>
      <c r="R130" s="96"/>
      <c r="S130" s="137"/>
    </row>
    <row r="131" spans="1:19">
      <c r="A131" s="138"/>
      <c r="B131" s="138"/>
      <c r="C131" s="137"/>
      <c r="G131" s="137"/>
      <c r="J131" s="138"/>
      <c r="K131" s="138"/>
      <c r="L131" s="96"/>
      <c r="M131" s="137"/>
      <c r="P131" s="138"/>
      <c r="Q131" s="138"/>
      <c r="R131" s="96"/>
      <c r="S131" s="137"/>
    </row>
    <row r="132" spans="1:19">
      <c r="A132" s="138"/>
      <c r="B132" s="138"/>
      <c r="C132" s="137"/>
      <c r="G132" s="137"/>
      <c r="J132" s="138"/>
      <c r="K132" s="138"/>
      <c r="L132" s="96"/>
      <c r="M132" s="137"/>
      <c r="P132" s="138"/>
      <c r="Q132" s="138"/>
      <c r="R132" s="96"/>
      <c r="S132" s="137"/>
    </row>
    <row r="133" spans="1:19">
      <c r="A133" s="138"/>
      <c r="B133" s="138"/>
      <c r="C133" s="137"/>
      <c r="G133" s="137"/>
      <c r="J133" s="138"/>
      <c r="K133" s="138"/>
      <c r="L133" s="96"/>
      <c r="M133" s="137"/>
      <c r="P133" s="138"/>
      <c r="Q133" s="138"/>
      <c r="R133" s="96"/>
      <c r="S133" s="137"/>
    </row>
    <row r="134" spans="1:19">
      <c r="A134" s="138"/>
      <c r="B134" s="138"/>
      <c r="C134" s="137"/>
      <c r="G134" s="137"/>
      <c r="J134" s="138"/>
      <c r="K134" s="138"/>
      <c r="L134" s="96"/>
      <c r="M134" s="137"/>
      <c r="P134" s="138"/>
      <c r="Q134" s="138"/>
      <c r="R134" s="96"/>
      <c r="S134" s="137"/>
    </row>
    <row r="135" spans="1:19">
      <c r="A135" s="138"/>
      <c r="B135" s="138"/>
      <c r="C135" s="137"/>
      <c r="G135" s="137"/>
      <c r="J135" s="138"/>
      <c r="K135" s="138"/>
      <c r="L135" s="96"/>
      <c r="M135" s="137"/>
      <c r="P135" s="138"/>
      <c r="Q135" s="138"/>
      <c r="R135" s="96"/>
      <c r="S135" s="137"/>
    </row>
    <row r="136" spans="1:19">
      <c r="A136" s="138"/>
      <c r="B136" s="138"/>
      <c r="C136" s="137"/>
      <c r="G136" s="137"/>
      <c r="J136" s="138"/>
      <c r="K136" s="138"/>
      <c r="L136" s="96"/>
      <c r="M136" s="137"/>
      <c r="P136" s="138"/>
      <c r="Q136" s="138"/>
      <c r="R136" s="96"/>
      <c r="S136" s="137"/>
    </row>
    <row r="137" spans="1:19">
      <c r="A137" s="138"/>
      <c r="B137" s="138"/>
      <c r="C137" s="137"/>
      <c r="G137" s="137"/>
      <c r="J137" s="138"/>
      <c r="K137" s="138"/>
      <c r="L137" s="96"/>
      <c r="M137" s="137"/>
      <c r="P137" s="138"/>
      <c r="Q137" s="138"/>
      <c r="R137" s="96"/>
      <c r="S137" s="137"/>
    </row>
    <row r="138" spans="1:19">
      <c r="A138" s="138"/>
      <c r="B138" s="138"/>
      <c r="C138" s="137"/>
      <c r="G138" s="137"/>
      <c r="J138" s="138"/>
      <c r="K138" s="138"/>
      <c r="L138" s="96"/>
      <c r="M138" s="137"/>
      <c r="P138" s="138"/>
      <c r="Q138" s="138"/>
      <c r="R138" s="96"/>
      <c r="S138" s="137"/>
    </row>
    <row r="139" spans="1:19">
      <c r="A139" s="138"/>
      <c r="B139" s="138"/>
      <c r="C139" s="137"/>
      <c r="G139" s="137"/>
      <c r="J139" s="138"/>
      <c r="K139" s="138"/>
      <c r="L139" s="96"/>
      <c r="M139" s="137"/>
      <c r="P139" s="138"/>
      <c r="Q139" s="138"/>
      <c r="R139" s="96"/>
      <c r="S139" s="137"/>
    </row>
    <row r="140" spans="1:19">
      <c r="A140" s="138"/>
      <c r="B140" s="138"/>
      <c r="C140" s="137"/>
      <c r="G140" s="137"/>
      <c r="J140" s="138"/>
      <c r="K140" s="138"/>
      <c r="L140" s="96"/>
      <c r="M140" s="137"/>
      <c r="P140" s="138"/>
      <c r="Q140" s="138"/>
      <c r="R140" s="96"/>
      <c r="S140" s="137"/>
    </row>
    <row r="141" spans="1:19">
      <c r="A141" s="138"/>
      <c r="B141" s="138"/>
      <c r="C141" s="137"/>
      <c r="G141" s="137"/>
      <c r="J141" s="138"/>
      <c r="K141" s="138"/>
      <c r="L141" s="96"/>
      <c r="M141" s="137"/>
      <c r="P141" s="138"/>
      <c r="Q141" s="138"/>
      <c r="R141" s="96"/>
      <c r="S141" s="137"/>
    </row>
    <row r="142" spans="1:19">
      <c r="A142" s="138"/>
      <c r="B142" s="138"/>
      <c r="C142" s="137"/>
      <c r="G142" s="137"/>
      <c r="J142" s="138"/>
      <c r="K142" s="138"/>
      <c r="L142" s="96"/>
      <c r="M142" s="137"/>
      <c r="P142" s="138"/>
      <c r="Q142" s="138"/>
      <c r="R142" s="96"/>
      <c r="S142" s="137"/>
    </row>
    <row r="143" spans="1:19">
      <c r="A143" s="138"/>
      <c r="B143" s="138"/>
      <c r="C143" s="137"/>
      <c r="G143" s="137"/>
      <c r="J143" s="138"/>
      <c r="K143" s="138"/>
      <c r="L143" s="96"/>
      <c r="M143" s="137"/>
      <c r="P143" s="138"/>
      <c r="Q143" s="138"/>
      <c r="R143" s="96"/>
      <c r="S143" s="137"/>
    </row>
    <row r="144" spans="1:19">
      <c r="A144" s="138"/>
      <c r="B144" s="138"/>
      <c r="C144" s="137"/>
      <c r="G144" s="137"/>
      <c r="J144" s="138"/>
      <c r="K144" s="138"/>
      <c r="L144" s="96"/>
      <c r="M144" s="137"/>
      <c r="P144" s="138"/>
      <c r="Q144" s="138"/>
      <c r="R144" s="96"/>
      <c r="S144" s="137"/>
    </row>
    <row r="145" spans="1:19">
      <c r="A145" s="138"/>
      <c r="B145" s="138"/>
      <c r="C145" s="137"/>
      <c r="G145" s="137"/>
      <c r="J145" s="138"/>
      <c r="K145" s="138"/>
      <c r="L145" s="96"/>
      <c r="M145" s="137"/>
      <c r="P145" s="138"/>
      <c r="Q145" s="138"/>
      <c r="R145" s="96"/>
      <c r="S145" s="137"/>
    </row>
    <row r="146" spans="1:19">
      <c r="A146" s="138"/>
      <c r="B146" s="138"/>
      <c r="C146" s="137"/>
      <c r="G146" s="137"/>
      <c r="J146" s="138"/>
      <c r="K146" s="138"/>
      <c r="L146" s="96"/>
      <c r="M146" s="137"/>
      <c r="P146" s="138"/>
      <c r="Q146" s="138"/>
      <c r="R146" s="96"/>
      <c r="S146" s="137"/>
    </row>
    <row r="147" spans="1:19">
      <c r="A147" s="138"/>
      <c r="B147" s="138"/>
      <c r="C147" s="137"/>
      <c r="G147" s="137"/>
      <c r="J147" s="138"/>
      <c r="K147" s="138"/>
      <c r="L147" s="96"/>
      <c r="M147" s="137"/>
      <c r="P147" s="138"/>
      <c r="Q147" s="138"/>
      <c r="R147" s="96"/>
      <c r="S147" s="137"/>
    </row>
    <row r="148" spans="1:19">
      <c r="A148" s="138"/>
      <c r="B148" s="138"/>
      <c r="C148" s="137"/>
      <c r="G148" s="137"/>
      <c r="J148" s="138"/>
      <c r="K148" s="138"/>
      <c r="L148" s="96"/>
      <c r="M148" s="137"/>
      <c r="P148" s="138"/>
      <c r="Q148" s="138"/>
      <c r="R148" s="96"/>
      <c r="S148" s="137"/>
    </row>
    <row r="149" spans="1:19">
      <c r="A149" s="138"/>
      <c r="B149" s="138"/>
      <c r="C149" s="137"/>
      <c r="G149" s="137"/>
      <c r="J149" s="138"/>
      <c r="K149" s="138"/>
      <c r="L149" s="96"/>
      <c r="M149" s="137"/>
      <c r="P149" s="138"/>
      <c r="Q149" s="138"/>
      <c r="R149" s="96"/>
      <c r="S149" s="137"/>
    </row>
    <row r="150" spans="1:19">
      <c r="A150" s="138"/>
      <c r="B150" s="138"/>
      <c r="C150" s="137"/>
      <c r="G150" s="137"/>
      <c r="J150" s="138"/>
      <c r="K150" s="138"/>
      <c r="L150" s="96"/>
      <c r="M150" s="137"/>
      <c r="P150" s="138"/>
      <c r="Q150" s="138"/>
      <c r="R150" s="96"/>
      <c r="S150" s="137"/>
    </row>
    <row r="151" spans="1:19">
      <c r="A151" s="138"/>
      <c r="B151" s="138"/>
      <c r="C151" s="137"/>
      <c r="G151" s="137"/>
      <c r="J151" s="138"/>
      <c r="K151" s="138"/>
      <c r="L151" s="96"/>
      <c r="M151" s="137"/>
      <c r="P151" s="138"/>
      <c r="Q151" s="138"/>
      <c r="R151" s="96"/>
      <c r="S151" s="137"/>
    </row>
    <row r="152" spans="1:19">
      <c r="A152" s="138"/>
      <c r="B152" s="138"/>
      <c r="C152" s="137"/>
      <c r="G152" s="137"/>
      <c r="J152" s="138"/>
      <c r="K152" s="138"/>
      <c r="L152" s="96"/>
      <c r="M152" s="137"/>
      <c r="P152" s="138"/>
      <c r="Q152" s="138"/>
      <c r="R152" s="96"/>
      <c r="S152" s="137"/>
    </row>
    <row r="153" spans="1:19">
      <c r="A153" s="138"/>
      <c r="B153" s="138"/>
      <c r="C153" s="137"/>
      <c r="G153" s="137"/>
      <c r="J153" s="138"/>
      <c r="K153" s="138"/>
      <c r="L153" s="96"/>
      <c r="M153" s="137"/>
      <c r="P153" s="138"/>
      <c r="Q153" s="138"/>
      <c r="R153" s="96"/>
      <c r="S153" s="137"/>
    </row>
    <row r="154" spans="1:19">
      <c r="A154" s="138"/>
      <c r="B154" s="138"/>
      <c r="C154" s="137"/>
      <c r="G154" s="137"/>
      <c r="J154" s="138"/>
      <c r="K154" s="138"/>
      <c r="L154" s="96"/>
      <c r="M154" s="137"/>
      <c r="P154" s="138"/>
      <c r="Q154" s="138"/>
      <c r="R154" s="96"/>
      <c r="S154" s="137"/>
    </row>
    <row r="155" spans="1:19">
      <c r="A155" s="138"/>
      <c r="B155" s="138"/>
      <c r="C155" s="137"/>
      <c r="G155" s="137"/>
      <c r="J155" s="138"/>
      <c r="K155" s="138"/>
      <c r="L155" s="96"/>
      <c r="M155" s="137"/>
      <c r="P155" s="138"/>
      <c r="Q155" s="138"/>
      <c r="R155" s="96"/>
      <c r="S155" s="137"/>
    </row>
    <row r="156" spans="1:19">
      <c r="A156" s="138"/>
      <c r="B156" s="138"/>
      <c r="C156" s="137"/>
      <c r="G156" s="137"/>
      <c r="J156" s="138"/>
      <c r="K156" s="138"/>
      <c r="L156" s="96"/>
      <c r="M156" s="137"/>
      <c r="P156" s="138"/>
      <c r="Q156" s="138"/>
      <c r="R156" s="96"/>
      <c r="S156" s="137"/>
    </row>
    <row r="157" spans="1:19">
      <c r="A157" s="138"/>
      <c r="B157" s="138"/>
      <c r="C157" s="137"/>
      <c r="G157" s="137"/>
      <c r="J157" s="138"/>
      <c r="K157" s="138"/>
      <c r="L157" s="96"/>
      <c r="M157" s="137"/>
      <c r="P157" s="138"/>
      <c r="Q157" s="138"/>
      <c r="R157" s="96"/>
      <c r="S157" s="137"/>
    </row>
    <row r="158" spans="1:19">
      <c r="A158" s="138"/>
      <c r="B158" s="138"/>
      <c r="C158" s="137"/>
      <c r="G158" s="137"/>
      <c r="J158" s="138"/>
      <c r="K158" s="138"/>
      <c r="L158" s="96"/>
      <c r="M158" s="137"/>
      <c r="P158" s="138"/>
      <c r="Q158" s="138"/>
      <c r="R158" s="96"/>
      <c r="S158" s="137"/>
    </row>
    <row r="159" spans="1:19">
      <c r="A159" s="138"/>
      <c r="B159" s="138"/>
      <c r="C159" s="137"/>
      <c r="G159" s="137"/>
      <c r="J159" s="138"/>
      <c r="K159" s="138"/>
      <c r="L159" s="96"/>
      <c r="M159" s="137"/>
      <c r="P159" s="138"/>
      <c r="Q159" s="138"/>
      <c r="R159" s="96"/>
      <c r="S159" s="137"/>
    </row>
    <row r="160" spans="1:19">
      <c r="A160" s="138"/>
      <c r="B160" s="138"/>
      <c r="C160" s="137"/>
      <c r="G160" s="137"/>
      <c r="J160" s="138"/>
      <c r="K160" s="138"/>
      <c r="L160" s="96"/>
      <c r="M160" s="137"/>
      <c r="P160" s="138"/>
      <c r="Q160" s="138"/>
      <c r="R160" s="96"/>
      <c r="S160" s="137"/>
    </row>
    <row r="161" spans="1:19">
      <c r="A161" s="138"/>
      <c r="B161" s="138"/>
      <c r="C161" s="137"/>
      <c r="G161" s="137"/>
      <c r="J161" s="138"/>
      <c r="K161" s="138"/>
      <c r="L161" s="96"/>
      <c r="M161" s="137"/>
      <c r="P161" s="138"/>
      <c r="Q161" s="138"/>
      <c r="R161" s="96"/>
      <c r="S161" s="137"/>
    </row>
    <row r="162" spans="1:19">
      <c r="A162" s="138"/>
      <c r="B162" s="138"/>
      <c r="C162" s="137"/>
      <c r="G162" s="137"/>
      <c r="J162" s="138"/>
      <c r="K162" s="138"/>
      <c r="L162" s="96"/>
      <c r="M162" s="137"/>
      <c r="P162" s="138"/>
      <c r="Q162" s="138"/>
      <c r="R162" s="96"/>
      <c r="S162" s="137"/>
    </row>
    <row r="163" spans="1:19">
      <c r="A163" s="138"/>
      <c r="B163" s="138"/>
      <c r="C163" s="137"/>
      <c r="G163" s="137"/>
      <c r="J163" s="138"/>
      <c r="K163" s="138"/>
      <c r="L163" s="96"/>
      <c r="M163" s="137"/>
      <c r="P163" s="138"/>
      <c r="Q163" s="138"/>
      <c r="R163" s="96"/>
      <c r="S163" s="137"/>
    </row>
    <row r="164" spans="1:19">
      <c r="A164" s="138"/>
      <c r="B164" s="138"/>
      <c r="C164" s="137"/>
      <c r="G164" s="137"/>
      <c r="J164" s="138"/>
      <c r="K164" s="138"/>
      <c r="L164" s="96"/>
      <c r="M164" s="137"/>
      <c r="P164" s="138"/>
      <c r="Q164" s="138"/>
      <c r="R164" s="96"/>
      <c r="S164" s="137"/>
    </row>
    <row r="165" spans="1:19">
      <c r="A165" s="138"/>
      <c r="B165" s="138"/>
      <c r="C165" s="137"/>
      <c r="G165" s="137"/>
      <c r="J165" s="138"/>
      <c r="K165" s="138"/>
      <c r="L165" s="96"/>
      <c r="M165" s="137"/>
      <c r="P165" s="138"/>
      <c r="Q165" s="138"/>
      <c r="R165" s="96"/>
      <c r="S165" s="137"/>
    </row>
    <row r="166" spans="1:19">
      <c r="A166" s="138"/>
      <c r="B166" s="138"/>
      <c r="C166" s="137"/>
      <c r="G166" s="137"/>
      <c r="J166" s="138"/>
      <c r="K166" s="138"/>
      <c r="L166" s="96"/>
      <c r="M166" s="137"/>
      <c r="P166" s="138"/>
      <c r="Q166" s="138"/>
      <c r="R166" s="96"/>
      <c r="S166" s="137"/>
    </row>
    <row r="167" spans="1:19">
      <c r="A167" s="138"/>
      <c r="B167" s="138"/>
      <c r="C167" s="137"/>
      <c r="G167" s="137"/>
      <c r="J167" s="138"/>
      <c r="K167" s="138"/>
      <c r="L167" s="96"/>
      <c r="M167" s="137"/>
      <c r="P167" s="138"/>
      <c r="Q167" s="138"/>
      <c r="R167" s="96"/>
      <c r="S167" s="137"/>
    </row>
    <row r="168" spans="1:19">
      <c r="A168" s="138"/>
      <c r="B168" s="138"/>
      <c r="C168" s="137"/>
      <c r="G168" s="137"/>
      <c r="J168" s="138"/>
      <c r="K168" s="138"/>
      <c r="L168" s="96"/>
      <c r="M168" s="137"/>
      <c r="P168" s="138"/>
      <c r="Q168" s="138"/>
      <c r="R168" s="96"/>
    </row>
  </sheetData>
  <mergeCells count="24">
    <mergeCell ref="C2:E2"/>
    <mergeCell ref="G2:I2"/>
    <mergeCell ref="X2:Z2"/>
    <mergeCell ref="A3:B4"/>
    <mergeCell ref="C3:E3"/>
    <mergeCell ref="G3:H4"/>
    <mergeCell ref="I3:K3"/>
    <mergeCell ref="M3:N4"/>
    <mergeCell ref="O3:Q3"/>
    <mergeCell ref="S3:T4"/>
    <mergeCell ref="U3:W3"/>
    <mergeCell ref="X3:Z3"/>
    <mergeCell ref="S8:T8"/>
    <mergeCell ref="A9:B9"/>
    <mergeCell ref="G9:H9"/>
    <mergeCell ref="M9:N9"/>
    <mergeCell ref="S27:T27"/>
    <mergeCell ref="M28:N28"/>
    <mergeCell ref="S12:T12"/>
    <mergeCell ref="A13:B13"/>
    <mergeCell ref="G13:H13"/>
    <mergeCell ref="M13:N13"/>
    <mergeCell ref="A21:B21"/>
    <mergeCell ref="G26:H26"/>
  </mergeCells>
  <phoneticPr fontId="3"/>
  <pageMargins left="0.70866141732283472" right="0.70866141732283472" top="0.74803149606299213" bottom="0.74803149606299213" header="0.31496062992125984" footer="0.31496062992125984"/>
  <headerFooter alignWithMargins="0">
    <oddFooter>&amp;C&amp;A　　&amp;Pページ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1"/>
  <sheetViews>
    <sheetView showGridLines="0" zoomScale="70" zoomScaleNormal="70" workbookViewId="0">
      <pane xSplit="2" ySplit="4" topLeftCell="C116" activePane="bottomRight" state="frozen"/>
      <selection activeCell="C3" sqref="C3:E4"/>
      <selection pane="topRight" activeCell="C3" sqref="C3:E4"/>
      <selection pane="bottomLeft" activeCell="C3" sqref="C3:E4"/>
      <selection pane="bottomRight" activeCell="C3" sqref="C3:E4"/>
    </sheetView>
  </sheetViews>
  <sheetFormatPr defaultRowHeight="17.25"/>
  <cols>
    <col min="1" max="3" width="16.25" style="1" customWidth="1"/>
    <col min="4" max="6" width="18.75" style="1" customWidth="1"/>
    <col min="7" max="7" width="14.375" style="1" customWidth="1"/>
    <col min="8" max="8" width="16.25" style="1" customWidth="1"/>
    <col min="9" max="11" width="9.375" style="1" customWidth="1"/>
    <col min="12" max="12" width="14.375" style="1" customWidth="1"/>
    <col min="13" max="14" width="9.375" style="1" customWidth="1"/>
    <col min="15" max="16384" width="9" style="1"/>
  </cols>
  <sheetData>
    <row r="1" spans="1:8">
      <c r="A1" s="1" t="s">
        <v>59</v>
      </c>
    </row>
    <row r="2" spans="1:8">
      <c r="H2" s="2" t="s">
        <v>60</v>
      </c>
    </row>
    <row r="3" spans="1:8" ht="45" customHeight="1">
      <c r="A3" s="248" t="s">
        <v>2</v>
      </c>
      <c r="B3" s="241" t="s">
        <v>61</v>
      </c>
      <c r="C3" s="243" t="s">
        <v>4</v>
      </c>
      <c r="D3" s="245" t="s">
        <v>5</v>
      </c>
      <c r="E3" s="246"/>
      <c r="F3" s="247"/>
      <c r="G3" s="243" t="s">
        <v>6</v>
      </c>
      <c r="H3" s="243" t="s">
        <v>62</v>
      </c>
    </row>
    <row r="4" spans="1:8" ht="45" customHeight="1">
      <c r="A4" s="248"/>
      <c r="B4" s="252"/>
      <c r="C4" s="244"/>
      <c r="D4" s="3" t="s">
        <v>8</v>
      </c>
      <c r="E4" s="3" t="s">
        <v>9</v>
      </c>
      <c r="F4" s="3" t="s">
        <v>10</v>
      </c>
      <c r="G4" s="244"/>
      <c r="H4" s="244"/>
    </row>
    <row r="5" spans="1:8" ht="30" customHeight="1">
      <c r="A5" s="248" t="s">
        <v>11</v>
      </c>
      <c r="B5" s="9" t="s">
        <v>63</v>
      </c>
      <c r="C5" s="11">
        <v>5997</v>
      </c>
      <c r="D5" s="11">
        <f t="shared" ref="D5:D68" si="0">E5+F5</f>
        <v>30275</v>
      </c>
      <c r="E5" s="11">
        <v>14959</v>
      </c>
      <c r="F5" s="11">
        <v>15316</v>
      </c>
      <c r="G5" s="12">
        <f t="shared" ref="G5:G68" si="1">E5/F5*100</f>
        <v>97.669104204753197</v>
      </c>
      <c r="H5" s="12">
        <f t="shared" ref="H5:H68" si="2">D5/C5</f>
        <v>5.0483575120893782</v>
      </c>
    </row>
    <row r="6" spans="1:8" ht="30" customHeight="1">
      <c r="A6" s="249"/>
      <c r="B6" s="9" t="s">
        <v>64</v>
      </c>
      <c r="C6" s="11">
        <v>3575</v>
      </c>
      <c r="D6" s="11">
        <f t="shared" si="0"/>
        <v>17058</v>
      </c>
      <c r="E6" s="11">
        <v>8635</v>
      </c>
      <c r="F6" s="11">
        <v>8423</v>
      </c>
      <c r="G6" s="12">
        <f t="shared" si="1"/>
        <v>102.51691796272111</v>
      </c>
      <c r="H6" s="12">
        <f t="shared" si="2"/>
        <v>4.7714685314685319</v>
      </c>
    </row>
    <row r="7" spans="1:8" ht="30" customHeight="1">
      <c r="A7" s="249"/>
      <c r="B7" s="9" t="s">
        <v>65</v>
      </c>
      <c r="C7" s="11">
        <v>547</v>
      </c>
      <c r="D7" s="11">
        <f t="shared" si="0"/>
        <v>2888</v>
      </c>
      <c r="E7" s="11">
        <v>1452</v>
      </c>
      <c r="F7" s="11">
        <v>1436</v>
      </c>
      <c r="G7" s="12">
        <f t="shared" si="1"/>
        <v>101.11420612813372</v>
      </c>
      <c r="H7" s="12">
        <f t="shared" si="2"/>
        <v>5.2797074954296157</v>
      </c>
    </row>
    <row r="8" spans="1:8" ht="30" customHeight="1">
      <c r="A8" s="249"/>
      <c r="B8" s="9" t="s">
        <v>66</v>
      </c>
      <c r="C8" s="11">
        <v>604</v>
      </c>
      <c r="D8" s="11">
        <f t="shared" si="0"/>
        <v>3155</v>
      </c>
      <c r="E8" s="11">
        <v>1571</v>
      </c>
      <c r="F8" s="11">
        <v>1584</v>
      </c>
      <c r="G8" s="12">
        <f t="shared" si="1"/>
        <v>99.179292929292927</v>
      </c>
      <c r="H8" s="12">
        <f t="shared" si="2"/>
        <v>5.2235099337748343</v>
      </c>
    </row>
    <row r="9" spans="1:8" ht="30" customHeight="1">
      <c r="A9" s="249"/>
      <c r="B9" s="9" t="s">
        <v>67</v>
      </c>
      <c r="C9" s="11">
        <v>586</v>
      </c>
      <c r="D9" s="11">
        <f t="shared" si="0"/>
        <v>2970</v>
      </c>
      <c r="E9" s="11">
        <v>1431</v>
      </c>
      <c r="F9" s="11">
        <v>1539</v>
      </c>
      <c r="G9" s="12">
        <f t="shared" si="1"/>
        <v>92.982456140350877</v>
      </c>
      <c r="H9" s="12">
        <f t="shared" si="2"/>
        <v>5.0682593856655291</v>
      </c>
    </row>
    <row r="10" spans="1:8" ht="30" customHeight="1">
      <c r="A10" s="249"/>
      <c r="B10" s="9" t="s">
        <v>68</v>
      </c>
      <c r="C10" s="11">
        <v>685</v>
      </c>
      <c r="D10" s="11">
        <f t="shared" si="0"/>
        <v>4204</v>
      </c>
      <c r="E10" s="11">
        <v>1870</v>
      </c>
      <c r="F10" s="11">
        <v>2334</v>
      </c>
      <c r="G10" s="12">
        <f t="shared" si="1"/>
        <v>80.119965724078838</v>
      </c>
      <c r="H10" s="12">
        <f t="shared" si="2"/>
        <v>6.137226277372263</v>
      </c>
    </row>
    <row r="11" spans="1:8" ht="30" customHeight="1">
      <c r="A11" s="248" t="s">
        <v>12</v>
      </c>
      <c r="B11" s="9" t="s">
        <v>63</v>
      </c>
      <c r="C11" s="11">
        <v>6729</v>
      </c>
      <c r="D11" s="11">
        <f t="shared" si="0"/>
        <v>33421</v>
      </c>
      <c r="E11" s="11">
        <v>16216</v>
      </c>
      <c r="F11" s="11">
        <v>17205</v>
      </c>
      <c r="G11" s="12">
        <f t="shared" si="1"/>
        <v>94.251671025864567</v>
      </c>
      <c r="H11" s="12">
        <f t="shared" si="2"/>
        <v>4.966711249814237</v>
      </c>
    </row>
    <row r="12" spans="1:8" ht="30" customHeight="1">
      <c r="A12" s="249"/>
      <c r="B12" s="9" t="s">
        <v>64</v>
      </c>
      <c r="C12" s="11">
        <v>4303</v>
      </c>
      <c r="D12" s="11">
        <f t="shared" si="0"/>
        <v>20068</v>
      </c>
      <c r="E12" s="11">
        <v>10053</v>
      </c>
      <c r="F12" s="11">
        <v>10015</v>
      </c>
      <c r="G12" s="12">
        <f t="shared" si="1"/>
        <v>100.37943085371943</v>
      </c>
      <c r="H12" s="12">
        <f t="shared" si="2"/>
        <v>4.6637229839646759</v>
      </c>
    </row>
    <row r="13" spans="1:8" ht="30" customHeight="1">
      <c r="A13" s="249"/>
      <c r="B13" s="9" t="s">
        <v>65</v>
      </c>
      <c r="C13" s="11">
        <v>544</v>
      </c>
      <c r="D13" s="11">
        <f t="shared" si="0"/>
        <v>2972</v>
      </c>
      <c r="E13" s="11">
        <v>1417</v>
      </c>
      <c r="F13" s="11">
        <v>1555</v>
      </c>
      <c r="G13" s="12">
        <f t="shared" si="1"/>
        <v>91.125401929260448</v>
      </c>
      <c r="H13" s="12">
        <f t="shared" si="2"/>
        <v>5.4632352941176467</v>
      </c>
    </row>
    <row r="14" spans="1:8" ht="30" customHeight="1">
      <c r="A14" s="249"/>
      <c r="B14" s="9" t="s">
        <v>66</v>
      </c>
      <c r="C14" s="11">
        <v>601</v>
      </c>
      <c r="D14" s="11">
        <f t="shared" si="0"/>
        <v>3046</v>
      </c>
      <c r="E14" s="11">
        <v>1510</v>
      </c>
      <c r="F14" s="11">
        <v>1536</v>
      </c>
      <c r="G14" s="12">
        <f t="shared" si="1"/>
        <v>98.307291666666657</v>
      </c>
      <c r="H14" s="12">
        <f t="shared" si="2"/>
        <v>5.0682196339434276</v>
      </c>
    </row>
    <row r="15" spans="1:8" ht="30" customHeight="1">
      <c r="A15" s="249"/>
      <c r="B15" s="9" t="s">
        <v>67</v>
      </c>
      <c r="C15" s="11">
        <v>564</v>
      </c>
      <c r="D15" s="11">
        <f t="shared" si="0"/>
        <v>2853</v>
      </c>
      <c r="E15" s="11">
        <v>1383</v>
      </c>
      <c r="F15" s="11">
        <v>1470</v>
      </c>
      <c r="G15" s="12">
        <f t="shared" si="1"/>
        <v>94.08163265306122</v>
      </c>
      <c r="H15" s="12">
        <f t="shared" si="2"/>
        <v>5.0585106382978724</v>
      </c>
    </row>
    <row r="16" spans="1:8" ht="30" customHeight="1">
      <c r="A16" s="249"/>
      <c r="B16" s="9" t="s">
        <v>68</v>
      </c>
      <c r="C16" s="11">
        <v>717</v>
      </c>
      <c r="D16" s="11">
        <f t="shared" si="0"/>
        <v>4482</v>
      </c>
      <c r="E16" s="11">
        <v>1853</v>
      </c>
      <c r="F16" s="11">
        <v>2629</v>
      </c>
      <c r="G16" s="12">
        <f t="shared" si="1"/>
        <v>70.483073411943707</v>
      </c>
      <c r="H16" s="12">
        <f t="shared" si="2"/>
        <v>6.2510460251046025</v>
      </c>
    </row>
    <row r="17" spans="1:8" ht="30" customHeight="1">
      <c r="A17" s="248" t="s">
        <v>13</v>
      </c>
      <c r="B17" s="9" t="s">
        <v>63</v>
      </c>
      <c r="C17" s="11">
        <v>7034</v>
      </c>
      <c r="D17" s="11">
        <f t="shared" si="0"/>
        <v>36267</v>
      </c>
      <c r="E17" s="11">
        <v>17218</v>
      </c>
      <c r="F17" s="11">
        <v>19049</v>
      </c>
      <c r="G17" s="12">
        <f t="shared" si="1"/>
        <v>90.387946873851647</v>
      </c>
      <c r="H17" s="12">
        <f t="shared" si="2"/>
        <v>5.1559567813477392</v>
      </c>
    </row>
    <row r="18" spans="1:8" ht="30" customHeight="1">
      <c r="A18" s="249"/>
      <c r="B18" s="9" t="s">
        <v>64</v>
      </c>
      <c r="C18" s="11">
        <v>4584</v>
      </c>
      <c r="D18" s="11">
        <f t="shared" si="0"/>
        <v>22257</v>
      </c>
      <c r="E18" s="11">
        <v>10814</v>
      </c>
      <c r="F18" s="11">
        <v>11443</v>
      </c>
      <c r="G18" s="12">
        <f t="shared" si="1"/>
        <v>94.503189722974739</v>
      </c>
      <c r="H18" s="12">
        <f t="shared" si="2"/>
        <v>4.8553664921465964</v>
      </c>
    </row>
    <row r="19" spans="1:8" ht="30" customHeight="1">
      <c r="A19" s="249"/>
      <c r="B19" s="9" t="s">
        <v>65</v>
      </c>
      <c r="C19" s="11">
        <v>573</v>
      </c>
      <c r="D19" s="11">
        <f t="shared" si="0"/>
        <v>3171</v>
      </c>
      <c r="E19" s="11">
        <v>1530</v>
      </c>
      <c r="F19" s="11">
        <v>1641</v>
      </c>
      <c r="G19" s="12">
        <f t="shared" si="1"/>
        <v>93.235831809872025</v>
      </c>
      <c r="H19" s="12">
        <f t="shared" si="2"/>
        <v>5.5340314136125652</v>
      </c>
    </row>
    <row r="20" spans="1:8" ht="30" customHeight="1">
      <c r="A20" s="249"/>
      <c r="B20" s="9" t="s">
        <v>66</v>
      </c>
      <c r="C20" s="11">
        <v>604</v>
      </c>
      <c r="D20" s="11">
        <f t="shared" si="0"/>
        <v>3142</v>
      </c>
      <c r="E20" s="11">
        <v>1566</v>
      </c>
      <c r="F20" s="11">
        <v>1576</v>
      </c>
      <c r="G20" s="12">
        <f t="shared" si="1"/>
        <v>99.365482233502533</v>
      </c>
      <c r="H20" s="12">
        <f t="shared" si="2"/>
        <v>5.201986754966887</v>
      </c>
    </row>
    <row r="21" spans="1:8" ht="30" customHeight="1">
      <c r="A21" s="249"/>
      <c r="B21" s="9" t="s">
        <v>67</v>
      </c>
      <c r="C21" s="11">
        <v>550</v>
      </c>
      <c r="D21" s="11">
        <f t="shared" si="0"/>
        <v>2886</v>
      </c>
      <c r="E21" s="11">
        <v>1356</v>
      </c>
      <c r="F21" s="11">
        <v>1530</v>
      </c>
      <c r="G21" s="12">
        <f t="shared" si="1"/>
        <v>88.627450980392155</v>
      </c>
      <c r="H21" s="12">
        <f t="shared" si="2"/>
        <v>5.2472727272727271</v>
      </c>
    </row>
    <row r="22" spans="1:8" ht="30" customHeight="1">
      <c r="A22" s="249"/>
      <c r="B22" s="9" t="s">
        <v>68</v>
      </c>
      <c r="C22" s="11">
        <v>723</v>
      </c>
      <c r="D22" s="11">
        <f t="shared" si="0"/>
        <v>4811</v>
      </c>
      <c r="E22" s="11">
        <v>1952</v>
      </c>
      <c r="F22" s="11">
        <v>2859</v>
      </c>
      <c r="G22" s="12">
        <f t="shared" si="1"/>
        <v>68.275620846449797</v>
      </c>
      <c r="H22" s="12">
        <f t="shared" si="2"/>
        <v>6.654218533886584</v>
      </c>
    </row>
    <row r="23" spans="1:8" ht="30" customHeight="1">
      <c r="A23" s="248" t="s">
        <v>14</v>
      </c>
      <c r="B23" s="9" t="s">
        <v>63</v>
      </c>
      <c r="C23" s="11">
        <v>7423</v>
      </c>
      <c r="D23" s="11">
        <f t="shared" si="0"/>
        <v>37583</v>
      </c>
      <c r="E23" s="11">
        <v>17804</v>
      </c>
      <c r="F23" s="11">
        <v>19779</v>
      </c>
      <c r="G23" s="12">
        <f t="shared" si="1"/>
        <v>90.014662015268726</v>
      </c>
      <c r="H23" s="12">
        <f t="shared" si="2"/>
        <v>5.0630472854640978</v>
      </c>
    </row>
    <row r="24" spans="1:8" ht="30" customHeight="1">
      <c r="A24" s="249"/>
      <c r="B24" s="9" t="s">
        <v>64</v>
      </c>
      <c r="C24" s="11">
        <v>4961</v>
      </c>
      <c r="D24" s="11">
        <f t="shared" si="0"/>
        <v>23803</v>
      </c>
      <c r="E24" s="11">
        <v>11546</v>
      </c>
      <c r="F24" s="11">
        <v>12257</v>
      </c>
      <c r="G24" s="12">
        <f t="shared" si="1"/>
        <v>94.199233091294758</v>
      </c>
      <c r="H24" s="12">
        <f t="shared" si="2"/>
        <v>4.7980245918161657</v>
      </c>
    </row>
    <row r="25" spans="1:8" ht="30" customHeight="1">
      <c r="A25" s="249"/>
      <c r="B25" s="9" t="s">
        <v>65</v>
      </c>
      <c r="C25" s="11">
        <v>584</v>
      </c>
      <c r="D25" s="11">
        <f t="shared" si="0"/>
        <v>3196</v>
      </c>
      <c r="E25" s="11">
        <v>1492</v>
      </c>
      <c r="F25" s="11">
        <v>1704</v>
      </c>
      <c r="G25" s="12">
        <f t="shared" si="1"/>
        <v>87.558685446009392</v>
      </c>
      <c r="H25" s="12">
        <f t="shared" si="2"/>
        <v>5.4726027397260273</v>
      </c>
    </row>
    <row r="26" spans="1:8" ht="30" customHeight="1">
      <c r="A26" s="249"/>
      <c r="B26" s="9" t="s">
        <v>66</v>
      </c>
      <c r="C26" s="11">
        <v>606</v>
      </c>
      <c r="D26" s="11">
        <f t="shared" si="0"/>
        <v>3150</v>
      </c>
      <c r="E26" s="11">
        <v>1541</v>
      </c>
      <c r="F26" s="11">
        <v>1609</v>
      </c>
      <c r="G26" s="12">
        <f t="shared" si="1"/>
        <v>95.773772529521437</v>
      </c>
      <c r="H26" s="12">
        <f t="shared" si="2"/>
        <v>5.1980198019801982</v>
      </c>
    </row>
    <row r="27" spans="1:8" ht="30" customHeight="1">
      <c r="A27" s="249"/>
      <c r="B27" s="9" t="s">
        <v>67</v>
      </c>
      <c r="C27" s="11">
        <v>537</v>
      </c>
      <c r="D27" s="11">
        <f t="shared" si="0"/>
        <v>2778</v>
      </c>
      <c r="E27" s="11">
        <v>1330</v>
      </c>
      <c r="F27" s="11">
        <v>1448</v>
      </c>
      <c r="G27" s="12">
        <f t="shared" si="1"/>
        <v>91.850828729281758</v>
      </c>
      <c r="H27" s="12">
        <f t="shared" si="2"/>
        <v>5.1731843575418992</v>
      </c>
    </row>
    <row r="28" spans="1:8" ht="30" customHeight="1">
      <c r="A28" s="249"/>
      <c r="B28" s="9" t="s">
        <v>68</v>
      </c>
      <c r="C28" s="11">
        <v>735</v>
      </c>
      <c r="D28" s="11">
        <f t="shared" si="0"/>
        <v>4656</v>
      </c>
      <c r="E28" s="11">
        <v>1895</v>
      </c>
      <c r="F28" s="11">
        <v>2761</v>
      </c>
      <c r="G28" s="12">
        <f t="shared" si="1"/>
        <v>68.634552698297711</v>
      </c>
      <c r="H28" s="12">
        <f t="shared" si="2"/>
        <v>6.33469387755102</v>
      </c>
    </row>
    <row r="29" spans="1:8" ht="30" customHeight="1">
      <c r="A29" s="248" t="s">
        <v>15</v>
      </c>
      <c r="B29" s="9" t="s">
        <v>63</v>
      </c>
      <c r="C29" s="11">
        <v>7554</v>
      </c>
      <c r="D29" s="11">
        <f t="shared" si="0"/>
        <v>37547</v>
      </c>
      <c r="E29" s="11">
        <v>17493</v>
      </c>
      <c r="F29" s="11">
        <v>20054</v>
      </c>
      <c r="G29" s="12">
        <f t="shared" si="1"/>
        <v>87.229480402912145</v>
      </c>
      <c r="H29" s="12">
        <f t="shared" si="2"/>
        <v>4.9704792163092399</v>
      </c>
    </row>
    <row r="30" spans="1:8" ht="30" customHeight="1">
      <c r="A30" s="249"/>
      <c r="B30" s="9" t="s">
        <v>64</v>
      </c>
      <c r="C30" s="11">
        <v>5132</v>
      </c>
      <c r="D30" s="11">
        <f t="shared" si="0"/>
        <v>24076</v>
      </c>
      <c r="E30" s="11">
        <v>11377</v>
      </c>
      <c r="F30" s="11">
        <v>12699</v>
      </c>
      <c r="G30" s="12">
        <f t="shared" si="1"/>
        <v>89.58973147491929</v>
      </c>
      <c r="H30" s="12">
        <f t="shared" si="2"/>
        <v>4.6913484021823848</v>
      </c>
    </row>
    <row r="31" spans="1:8" ht="30" customHeight="1">
      <c r="A31" s="249"/>
      <c r="B31" s="9" t="s">
        <v>65</v>
      </c>
      <c r="C31" s="11">
        <v>571</v>
      </c>
      <c r="D31" s="11">
        <f t="shared" si="0"/>
        <v>3244</v>
      </c>
      <c r="E31" s="11">
        <v>1557</v>
      </c>
      <c r="F31" s="11">
        <v>1687</v>
      </c>
      <c r="G31" s="12">
        <f t="shared" si="1"/>
        <v>92.294013040901007</v>
      </c>
      <c r="H31" s="12">
        <f t="shared" si="2"/>
        <v>5.6812609457092815</v>
      </c>
    </row>
    <row r="32" spans="1:8" ht="30" customHeight="1">
      <c r="A32" s="249"/>
      <c r="B32" s="9" t="s">
        <v>66</v>
      </c>
      <c r="C32" s="11">
        <v>593</v>
      </c>
      <c r="D32" s="11">
        <f t="shared" si="0"/>
        <v>3026</v>
      </c>
      <c r="E32" s="11">
        <v>1442</v>
      </c>
      <c r="F32" s="11">
        <v>1584</v>
      </c>
      <c r="G32" s="12">
        <f t="shared" si="1"/>
        <v>91.035353535353536</v>
      </c>
      <c r="H32" s="12">
        <f t="shared" si="2"/>
        <v>5.1028667790893758</v>
      </c>
    </row>
    <row r="33" spans="1:8" ht="30" customHeight="1">
      <c r="A33" s="249"/>
      <c r="B33" s="9" t="s">
        <v>67</v>
      </c>
      <c r="C33" s="11">
        <v>525</v>
      </c>
      <c r="D33" s="11">
        <f t="shared" si="0"/>
        <v>2697</v>
      </c>
      <c r="E33" s="11">
        <v>1268</v>
      </c>
      <c r="F33" s="11">
        <v>1429</v>
      </c>
      <c r="G33" s="12">
        <f t="shared" si="1"/>
        <v>88.733379986004195</v>
      </c>
      <c r="H33" s="12">
        <f t="shared" si="2"/>
        <v>5.137142857142857</v>
      </c>
    </row>
    <row r="34" spans="1:8" ht="30" customHeight="1">
      <c r="A34" s="249"/>
      <c r="B34" s="9" t="s">
        <v>68</v>
      </c>
      <c r="C34" s="11">
        <v>733</v>
      </c>
      <c r="D34" s="11">
        <f t="shared" si="0"/>
        <v>4504</v>
      </c>
      <c r="E34" s="11">
        <v>1849</v>
      </c>
      <c r="F34" s="11">
        <v>2655</v>
      </c>
      <c r="G34" s="12">
        <f t="shared" si="1"/>
        <v>69.642184557438796</v>
      </c>
      <c r="H34" s="12">
        <f t="shared" si="2"/>
        <v>6.1446111869031377</v>
      </c>
    </row>
    <row r="35" spans="1:8" ht="30" customHeight="1">
      <c r="A35" s="248" t="s">
        <v>16</v>
      </c>
      <c r="B35" s="9" t="s">
        <v>63</v>
      </c>
      <c r="C35" s="11">
        <v>9158</v>
      </c>
      <c r="D35" s="11">
        <f t="shared" si="0"/>
        <v>43215</v>
      </c>
      <c r="E35" s="11">
        <v>20192</v>
      </c>
      <c r="F35" s="11">
        <v>23023</v>
      </c>
      <c r="G35" s="12">
        <f>E35/F35*100</f>
        <v>87.703600747079008</v>
      </c>
      <c r="H35" s="12">
        <f t="shared" si="2"/>
        <v>4.7188250709761954</v>
      </c>
    </row>
    <row r="36" spans="1:8" ht="30" customHeight="1">
      <c r="A36" s="249"/>
      <c r="B36" s="9" t="s">
        <v>64</v>
      </c>
      <c r="C36" s="11">
        <v>6375</v>
      </c>
      <c r="D36" s="11">
        <f t="shared" si="0"/>
        <v>28223</v>
      </c>
      <c r="E36" s="11">
        <v>13110</v>
      </c>
      <c r="F36" s="11">
        <v>15113</v>
      </c>
      <c r="G36" s="12">
        <f t="shared" si="1"/>
        <v>86.746509627473031</v>
      </c>
      <c r="H36" s="12">
        <f>D36/C36</f>
        <v>4.427137254901961</v>
      </c>
    </row>
    <row r="37" spans="1:8" ht="30" customHeight="1">
      <c r="A37" s="249"/>
      <c r="B37" s="9" t="s">
        <v>65</v>
      </c>
      <c r="C37" s="11">
        <v>675</v>
      </c>
      <c r="D37" s="11">
        <f t="shared" si="0"/>
        <v>3643</v>
      </c>
      <c r="E37" s="11">
        <v>1777</v>
      </c>
      <c r="F37" s="11">
        <v>1866</v>
      </c>
      <c r="G37" s="12">
        <f t="shared" si="1"/>
        <v>95.230439442658081</v>
      </c>
      <c r="H37" s="12">
        <f t="shared" si="2"/>
        <v>5.3970370370370366</v>
      </c>
    </row>
    <row r="38" spans="1:8" ht="30" customHeight="1">
      <c r="A38" s="249"/>
      <c r="B38" s="9" t="s">
        <v>66</v>
      </c>
      <c r="C38" s="11">
        <v>714</v>
      </c>
      <c r="D38" s="11">
        <f t="shared" si="0"/>
        <v>3757</v>
      </c>
      <c r="E38" s="11">
        <v>1728</v>
      </c>
      <c r="F38" s="11">
        <v>2029</v>
      </c>
      <c r="G38" s="12">
        <f t="shared" si="1"/>
        <v>85.165105963528831</v>
      </c>
      <c r="H38" s="12">
        <f t="shared" si="2"/>
        <v>5.2619047619047619</v>
      </c>
    </row>
    <row r="39" spans="1:8" ht="30" customHeight="1">
      <c r="A39" s="249"/>
      <c r="B39" s="9" t="s">
        <v>67</v>
      </c>
      <c r="C39" s="11">
        <v>575</v>
      </c>
      <c r="D39" s="11">
        <f t="shared" si="0"/>
        <v>3101</v>
      </c>
      <c r="E39" s="11">
        <v>1450</v>
      </c>
      <c r="F39" s="11">
        <v>1651</v>
      </c>
      <c r="G39" s="12">
        <f t="shared" si="1"/>
        <v>87.82556026650515</v>
      </c>
      <c r="H39" s="12">
        <f t="shared" si="2"/>
        <v>5.3930434782608696</v>
      </c>
    </row>
    <row r="40" spans="1:8" ht="30" customHeight="1">
      <c r="A40" s="249"/>
      <c r="B40" s="9" t="s">
        <v>68</v>
      </c>
      <c r="C40" s="11">
        <v>819</v>
      </c>
      <c r="D40" s="11">
        <f t="shared" si="0"/>
        <v>4491</v>
      </c>
      <c r="E40" s="11">
        <v>2127</v>
      </c>
      <c r="F40" s="11">
        <v>2364</v>
      </c>
      <c r="G40" s="12">
        <f t="shared" si="1"/>
        <v>89.974619289340097</v>
      </c>
      <c r="H40" s="12">
        <f t="shared" si="2"/>
        <v>5.4835164835164836</v>
      </c>
    </row>
    <row r="41" spans="1:8" ht="30" customHeight="1">
      <c r="A41" s="248" t="s">
        <v>17</v>
      </c>
      <c r="B41" s="9" t="s">
        <v>63</v>
      </c>
      <c r="C41" s="11">
        <v>9236</v>
      </c>
      <c r="D41" s="11">
        <f t="shared" si="0"/>
        <v>42693</v>
      </c>
      <c r="E41" s="11">
        <v>20163</v>
      </c>
      <c r="F41" s="11">
        <v>22530</v>
      </c>
      <c r="G41" s="12">
        <f t="shared" si="1"/>
        <v>89.494007989347537</v>
      </c>
      <c r="H41" s="12">
        <f t="shared" si="2"/>
        <v>4.6224556084885231</v>
      </c>
    </row>
    <row r="42" spans="1:8" ht="30" customHeight="1">
      <c r="A42" s="249"/>
      <c r="B42" s="9" t="s">
        <v>64</v>
      </c>
      <c r="C42" s="11">
        <v>6494</v>
      </c>
      <c r="D42" s="11">
        <f t="shared" si="0"/>
        <v>28205</v>
      </c>
      <c r="E42" s="11">
        <v>13224</v>
      </c>
      <c r="F42" s="11">
        <v>14981</v>
      </c>
      <c r="G42" s="12">
        <f t="shared" si="1"/>
        <v>88.271810960550027</v>
      </c>
      <c r="H42" s="12">
        <f t="shared" si="2"/>
        <v>4.3432399137665536</v>
      </c>
    </row>
    <row r="43" spans="1:8" ht="30" customHeight="1">
      <c r="A43" s="249"/>
      <c r="B43" s="9" t="s">
        <v>65</v>
      </c>
      <c r="C43" s="11">
        <v>676</v>
      </c>
      <c r="D43" s="11">
        <f t="shared" si="0"/>
        <v>3596</v>
      </c>
      <c r="E43" s="11">
        <v>1775</v>
      </c>
      <c r="F43" s="11">
        <v>1821</v>
      </c>
      <c r="G43" s="12">
        <f t="shared" si="1"/>
        <v>97.473915431081821</v>
      </c>
      <c r="H43" s="12">
        <f t="shared" si="2"/>
        <v>5.3195266272189352</v>
      </c>
    </row>
    <row r="44" spans="1:8" ht="30" customHeight="1">
      <c r="A44" s="249"/>
      <c r="B44" s="9" t="s">
        <v>66</v>
      </c>
      <c r="C44" s="11">
        <v>705</v>
      </c>
      <c r="D44" s="11">
        <f t="shared" si="0"/>
        <v>3679</v>
      </c>
      <c r="E44" s="11">
        <v>1723</v>
      </c>
      <c r="F44" s="11">
        <v>1956</v>
      </c>
      <c r="G44" s="12">
        <f t="shared" si="1"/>
        <v>88.087934560327199</v>
      </c>
      <c r="H44" s="12">
        <f t="shared" si="2"/>
        <v>5.2184397163120568</v>
      </c>
    </row>
    <row r="45" spans="1:8" ht="30" customHeight="1">
      <c r="A45" s="249"/>
      <c r="B45" s="9" t="s">
        <v>67</v>
      </c>
      <c r="C45" s="11">
        <v>573</v>
      </c>
      <c r="D45" s="11">
        <f t="shared" si="0"/>
        <v>2988</v>
      </c>
      <c r="E45" s="11">
        <v>1406</v>
      </c>
      <c r="F45" s="11">
        <v>1582</v>
      </c>
      <c r="G45" s="12">
        <f t="shared" si="1"/>
        <v>88.874841972187099</v>
      </c>
      <c r="H45" s="12">
        <f t="shared" si="2"/>
        <v>5.2146596858638743</v>
      </c>
    </row>
    <row r="46" spans="1:8" ht="30" customHeight="1">
      <c r="A46" s="249"/>
      <c r="B46" s="9" t="s">
        <v>68</v>
      </c>
      <c r="C46" s="11">
        <v>788</v>
      </c>
      <c r="D46" s="11">
        <f t="shared" si="0"/>
        <v>4225</v>
      </c>
      <c r="E46" s="11">
        <v>2035</v>
      </c>
      <c r="F46" s="11">
        <v>2190</v>
      </c>
      <c r="G46" s="12">
        <f t="shared" si="1"/>
        <v>92.922374429223737</v>
      </c>
      <c r="H46" s="12">
        <f t="shared" si="2"/>
        <v>5.3616751269035534</v>
      </c>
    </row>
    <row r="47" spans="1:8" ht="30" customHeight="1">
      <c r="A47" s="248" t="s">
        <v>18</v>
      </c>
      <c r="B47" s="9" t="s">
        <v>63</v>
      </c>
      <c r="C47" s="11">
        <v>9527</v>
      </c>
      <c r="D47" s="11">
        <f t="shared" si="0"/>
        <v>42740</v>
      </c>
      <c r="E47" s="11">
        <v>19921</v>
      </c>
      <c r="F47" s="11">
        <v>22819</v>
      </c>
      <c r="G47" s="12">
        <f t="shared" si="1"/>
        <v>87.300056970068809</v>
      </c>
      <c r="H47" s="12">
        <f t="shared" si="2"/>
        <v>4.4861971239634721</v>
      </c>
    </row>
    <row r="48" spans="1:8" ht="30" customHeight="1">
      <c r="A48" s="249"/>
      <c r="B48" s="9" t="s">
        <v>64</v>
      </c>
      <c r="C48" s="11">
        <v>6821</v>
      </c>
      <c r="D48" s="11">
        <f t="shared" si="0"/>
        <v>29051</v>
      </c>
      <c r="E48" s="11">
        <v>13467</v>
      </c>
      <c r="F48" s="11">
        <v>15584</v>
      </c>
      <c r="G48" s="12">
        <f t="shared" si="1"/>
        <v>86.415554414784395</v>
      </c>
      <c r="H48" s="12">
        <f t="shared" si="2"/>
        <v>4.259052924791086</v>
      </c>
    </row>
    <row r="49" spans="1:8" ht="30" customHeight="1">
      <c r="A49" s="249"/>
      <c r="B49" s="9" t="s">
        <v>65</v>
      </c>
      <c r="C49" s="11">
        <v>663</v>
      </c>
      <c r="D49" s="11">
        <f t="shared" si="0"/>
        <v>3420</v>
      </c>
      <c r="E49" s="11">
        <v>1662</v>
      </c>
      <c r="F49" s="11">
        <v>1758</v>
      </c>
      <c r="G49" s="12">
        <f t="shared" si="1"/>
        <v>94.539249146757669</v>
      </c>
      <c r="H49" s="12">
        <f t="shared" si="2"/>
        <v>5.1583710407239822</v>
      </c>
    </row>
    <row r="50" spans="1:8" ht="30" customHeight="1">
      <c r="A50" s="249"/>
      <c r="B50" s="9" t="s">
        <v>66</v>
      </c>
      <c r="C50" s="11">
        <v>722</v>
      </c>
      <c r="D50" s="11">
        <f t="shared" si="0"/>
        <v>3542</v>
      </c>
      <c r="E50" s="11">
        <v>1617</v>
      </c>
      <c r="F50" s="11">
        <v>1925</v>
      </c>
      <c r="G50" s="12">
        <f t="shared" si="1"/>
        <v>84</v>
      </c>
      <c r="H50" s="12">
        <f t="shared" si="2"/>
        <v>4.905817174515235</v>
      </c>
    </row>
    <row r="51" spans="1:8" ht="30" customHeight="1">
      <c r="A51" s="249"/>
      <c r="B51" s="9" t="s">
        <v>67</v>
      </c>
      <c r="C51" s="11">
        <v>545</v>
      </c>
      <c r="D51" s="11">
        <f t="shared" si="0"/>
        <v>2715</v>
      </c>
      <c r="E51" s="11">
        <v>1290</v>
      </c>
      <c r="F51" s="11">
        <v>1425</v>
      </c>
      <c r="G51" s="12">
        <f t="shared" si="1"/>
        <v>90.526315789473685</v>
      </c>
      <c r="H51" s="12">
        <f t="shared" si="2"/>
        <v>4.9816513761467887</v>
      </c>
    </row>
    <row r="52" spans="1:8" ht="30" customHeight="1">
      <c r="A52" s="249"/>
      <c r="B52" s="9" t="s">
        <v>68</v>
      </c>
      <c r="C52" s="11">
        <v>776</v>
      </c>
      <c r="D52" s="11">
        <f t="shared" si="0"/>
        <v>4012</v>
      </c>
      <c r="E52" s="11">
        <v>1885</v>
      </c>
      <c r="F52" s="11">
        <v>2127</v>
      </c>
      <c r="G52" s="12">
        <f t="shared" si="1"/>
        <v>88.622472966619654</v>
      </c>
      <c r="H52" s="12">
        <f t="shared" si="2"/>
        <v>5.1701030927835054</v>
      </c>
    </row>
    <row r="53" spans="1:8" ht="30" customHeight="1">
      <c r="A53" s="248" t="s">
        <v>19</v>
      </c>
      <c r="B53" s="9" t="s">
        <v>63</v>
      </c>
      <c r="C53" s="11">
        <v>10594</v>
      </c>
      <c r="D53" s="11">
        <f t="shared" si="0"/>
        <v>44035</v>
      </c>
      <c r="E53" s="11">
        <v>20535</v>
      </c>
      <c r="F53" s="11">
        <v>23500</v>
      </c>
      <c r="G53" s="12">
        <f t="shared" si="1"/>
        <v>87.382978723404264</v>
      </c>
      <c r="H53" s="12">
        <f t="shared" si="2"/>
        <v>4.1565980743817255</v>
      </c>
    </row>
    <row r="54" spans="1:8" ht="30" customHeight="1">
      <c r="A54" s="249"/>
      <c r="B54" s="9" t="s">
        <v>64</v>
      </c>
      <c r="C54" s="11">
        <v>7811</v>
      </c>
      <c r="D54" s="11">
        <f t="shared" si="0"/>
        <v>30662</v>
      </c>
      <c r="E54" s="11">
        <v>14232</v>
      </c>
      <c r="F54" s="11">
        <v>16430</v>
      </c>
      <c r="G54" s="12">
        <f t="shared" si="1"/>
        <v>86.622032866707244</v>
      </c>
      <c r="H54" s="12">
        <f t="shared" si="2"/>
        <v>3.9254896940212523</v>
      </c>
    </row>
    <row r="55" spans="1:8" ht="30" customHeight="1">
      <c r="A55" s="249"/>
      <c r="B55" s="9" t="s">
        <v>65</v>
      </c>
      <c r="C55" s="11">
        <v>675</v>
      </c>
      <c r="D55" s="11">
        <f t="shared" si="0"/>
        <v>3330</v>
      </c>
      <c r="E55" s="11">
        <v>1605</v>
      </c>
      <c r="F55" s="11">
        <v>1725</v>
      </c>
      <c r="G55" s="12">
        <f t="shared" si="1"/>
        <v>93.043478260869563</v>
      </c>
      <c r="H55" s="12">
        <f t="shared" si="2"/>
        <v>4.9333333333333336</v>
      </c>
    </row>
    <row r="56" spans="1:8" ht="30" customHeight="1">
      <c r="A56" s="249"/>
      <c r="B56" s="9" t="s">
        <v>66</v>
      </c>
      <c r="C56" s="11">
        <v>779</v>
      </c>
      <c r="D56" s="11">
        <f t="shared" si="0"/>
        <v>3584</v>
      </c>
      <c r="E56" s="11">
        <v>1648</v>
      </c>
      <c r="F56" s="11">
        <v>1936</v>
      </c>
      <c r="G56" s="12">
        <f t="shared" si="1"/>
        <v>85.123966942148769</v>
      </c>
      <c r="H56" s="12">
        <f t="shared" si="2"/>
        <v>4.6007702182284982</v>
      </c>
    </row>
    <row r="57" spans="1:8" ht="30" customHeight="1">
      <c r="A57" s="249"/>
      <c r="B57" s="9" t="s">
        <v>67</v>
      </c>
      <c r="C57" s="11">
        <v>547</v>
      </c>
      <c r="D57" s="11">
        <f t="shared" si="0"/>
        <v>2626</v>
      </c>
      <c r="E57" s="11">
        <v>1245</v>
      </c>
      <c r="F57" s="11">
        <v>1381</v>
      </c>
      <c r="G57" s="12">
        <f t="shared" si="1"/>
        <v>90.152063721940621</v>
      </c>
      <c r="H57" s="12">
        <f t="shared" si="2"/>
        <v>4.8007312614259599</v>
      </c>
    </row>
    <row r="58" spans="1:8" ht="30" customHeight="1">
      <c r="A58" s="249"/>
      <c r="B58" s="9" t="s">
        <v>68</v>
      </c>
      <c r="C58" s="11">
        <v>782</v>
      </c>
      <c r="D58" s="11">
        <f t="shared" si="0"/>
        <v>3833</v>
      </c>
      <c r="E58" s="11">
        <v>1805</v>
      </c>
      <c r="F58" s="11">
        <v>2028</v>
      </c>
      <c r="G58" s="12">
        <f t="shared" si="1"/>
        <v>89.003944773175547</v>
      </c>
      <c r="H58" s="12">
        <f t="shared" si="2"/>
        <v>4.9015345268542196</v>
      </c>
    </row>
    <row r="59" spans="1:8" ht="30" customHeight="1">
      <c r="A59" s="248" t="s">
        <v>20</v>
      </c>
      <c r="B59" s="9" t="s">
        <v>63</v>
      </c>
      <c r="C59" s="11">
        <v>12178</v>
      </c>
      <c r="D59" s="11">
        <f t="shared" si="0"/>
        <v>46276</v>
      </c>
      <c r="E59" s="11">
        <v>21704</v>
      </c>
      <c r="F59" s="11">
        <v>24572</v>
      </c>
      <c r="G59" s="12">
        <f t="shared" si="1"/>
        <v>88.328178414455479</v>
      </c>
      <c r="H59" s="12">
        <f t="shared" si="2"/>
        <v>3.7999671538840532</v>
      </c>
    </row>
    <row r="60" spans="1:8" ht="30" customHeight="1">
      <c r="A60" s="249"/>
      <c r="B60" s="9" t="s">
        <v>64</v>
      </c>
      <c r="C60" s="11">
        <v>8627</v>
      </c>
      <c r="D60" s="11">
        <f t="shared" si="0"/>
        <v>31276</v>
      </c>
      <c r="E60" s="11">
        <v>14483</v>
      </c>
      <c r="F60" s="11">
        <v>16793</v>
      </c>
      <c r="G60" s="12">
        <f t="shared" si="1"/>
        <v>86.244268445185497</v>
      </c>
      <c r="H60" s="12">
        <f t="shared" si="2"/>
        <v>3.6253622348440939</v>
      </c>
    </row>
    <row r="61" spans="1:8" ht="30" customHeight="1">
      <c r="A61" s="249"/>
      <c r="B61" s="9" t="s">
        <v>65</v>
      </c>
      <c r="C61" s="11">
        <v>743</v>
      </c>
      <c r="D61" s="11">
        <f t="shared" si="0"/>
        <v>3175</v>
      </c>
      <c r="E61" s="11">
        <v>1523</v>
      </c>
      <c r="F61" s="11">
        <v>1652</v>
      </c>
      <c r="G61" s="12">
        <f t="shared" si="1"/>
        <v>92.191283292978213</v>
      </c>
      <c r="H61" s="12">
        <f t="shared" si="2"/>
        <v>4.2732166890982501</v>
      </c>
    </row>
    <row r="62" spans="1:8" ht="30" customHeight="1">
      <c r="A62" s="249"/>
      <c r="B62" s="9" t="s">
        <v>66</v>
      </c>
      <c r="C62" s="11">
        <v>1164</v>
      </c>
      <c r="D62" s="11">
        <f t="shared" si="0"/>
        <v>4610</v>
      </c>
      <c r="E62" s="11">
        <v>2248</v>
      </c>
      <c r="F62" s="11">
        <v>2362</v>
      </c>
      <c r="G62" s="12">
        <f t="shared" si="1"/>
        <v>95.173581710414908</v>
      </c>
      <c r="H62" s="12">
        <f t="shared" si="2"/>
        <v>3.9604810996563575</v>
      </c>
    </row>
    <row r="63" spans="1:8" ht="30" customHeight="1">
      <c r="A63" s="249"/>
      <c r="B63" s="9" t="s">
        <v>67</v>
      </c>
      <c r="C63" s="11">
        <v>670</v>
      </c>
      <c r="D63" s="11">
        <f t="shared" si="0"/>
        <v>2922</v>
      </c>
      <c r="E63" s="11">
        <v>1412</v>
      </c>
      <c r="F63" s="11">
        <v>1510</v>
      </c>
      <c r="G63" s="12">
        <f t="shared" si="1"/>
        <v>93.509933774834437</v>
      </c>
      <c r="H63" s="12">
        <f t="shared" si="2"/>
        <v>4.3611940298507461</v>
      </c>
    </row>
    <row r="64" spans="1:8" ht="30" customHeight="1">
      <c r="A64" s="249"/>
      <c r="B64" s="9" t="s">
        <v>68</v>
      </c>
      <c r="C64" s="11">
        <v>974</v>
      </c>
      <c r="D64" s="11">
        <f t="shared" si="0"/>
        <v>4293</v>
      </c>
      <c r="E64" s="11">
        <v>2038</v>
      </c>
      <c r="F64" s="11">
        <v>2255</v>
      </c>
      <c r="G64" s="12">
        <f t="shared" si="1"/>
        <v>90.376940133037692</v>
      </c>
      <c r="H64" s="12">
        <f t="shared" si="2"/>
        <v>4.4075975359342916</v>
      </c>
    </row>
    <row r="65" spans="1:8" ht="30" customHeight="1">
      <c r="A65" s="248" t="s">
        <v>21</v>
      </c>
      <c r="B65" s="9" t="s">
        <v>63</v>
      </c>
      <c r="C65" s="11">
        <v>13590</v>
      </c>
      <c r="D65" s="11">
        <f t="shared" si="0"/>
        <v>48125</v>
      </c>
      <c r="E65" s="11">
        <v>22666</v>
      </c>
      <c r="F65" s="11">
        <v>25459</v>
      </c>
      <c r="G65" s="12">
        <f t="shared" si="1"/>
        <v>89.029419851525986</v>
      </c>
      <c r="H65" s="12">
        <f t="shared" si="2"/>
        <v>3.5412067696835909</v>
      </c>
    </row>
    <row r="66" spans="1:8" ht="30" customHeight="1">
      <c r="A66" s="249"/>
      <c r="B66" s="9" t="s">
        <v>64</v>
      </c>
      <c r="C66" s="11">
        <v>9018</v>
      </c>
      <c r="D66" s="11">
        <f t="shared" si="0"/>
        <v>30361</v>
      </c>
      <c r="E66" s="11">
        <v>14015</v>
      </c>
      <c r="F66" s="11">
        <v>16346</v>
      </c>
      <c r="G66" s="12">
        <f t="shared" si="1"/>
        <v>85.739630490639911</v>
      </c>
      <c r="H66" s="12">
        <f t="shared" si="2"/>
        <v>3.3667110223996453</v>
      </c>
    </row>
    <row r="67" spans="1:8" ht="30" customHeight="1">
      <c r="A67" s="249"/>
      <c r="B67" s="9" t="s">
        <v>65</v>
      </c>
      <c r="C67" s="11">
        <v>846</v>
      </c>
      <c r="D67" s="11">
        <f t="shared" si="0"/>
        <v>3462</v>
      </c>
      <c r="E67" s="11">
        <v>1666</v>
      </c>
      <c r="F67" s="11">
        <v>1796</v>
      </c>
      <c r="G67" s="12">
        <f t="shared" si="1"/>
        <v>92.761692650334069</v>
      </c>
      <c r="H67" s="12">
        <f t="shared" si="2"/>
        <v>4.0921985815602833</v>
      </c>
    </row>
    <row r="68" spans="1:8" ht="30" customHeight="1">
      <c r="A68" s="249"/>
      <c r="B68" s="9" t="s">
        <v>66</v>
      </c>
      <c r="C68" s="11">
        <v>1690</v>
      </c>
      <c r="D68" s="11">
        <f t="shared" si="0"/>
        <v>6041</v>
      </c>
      <c r="E68" s="11">
        <v>2957</v>
      </c>
      <c r="F68" s="11">
        <v>3084</v>
      </c>
      <c r="G68" s="12">
        <f t="shared" si="1"/>
        <v>95.88197146562905</v>
      </c>
      <c r="H68" s="12">
        <f t="shared" si="2"/>
        <v>3.5745562130177513</v>
      </c>
    </row>
    <row r="69" spans="1:8" ht="30" customHeight="1">
      <c r="A69" s="249"/>
      <c r="B69" s="9" t="s">
        <v>67</v>
      </c>
      <c r="C69" s="11">
        <v>905</v>
      </c>
      <c r="D69" s="11">
        <f t="shared" ref="D69:D130" si="3">E69+F69</f>
        <v>3564</v>
      </c>
      <c r="E69" s="11">
        <v>1780</v>
      </c>
      <c r="F69" s="11">
        <v>1784</v>
      </c>
      <c r="G69" s="12">
        <f t="shared" ref="G69:G130" si="4">E69/F69*100</f>
        <v>99.775784753363226</v>
      </c>
      <c r="H69" s="12">
        <f t="shared" ref="H69:H130" si="5">D69/C69</f>
        <v>3.9381215469613258</v>
      </c>
    </row>
    <row r="70" spans="1:8" ht="30" customHeight="1">
      <c r="A70" s="249"/>
      <c r="B70" s="9" t="s">
        <v>68</v>
      </c>
      <c r="C70" s="11">
        <v>1131</v>
      </c>
      <c r="D70" s="11">
        <f t="shared" si="3"/>
        <v>4697</v>
      </c>
      <c r="E70" s="11">
        <v>2248</v>
      </c>
      <c r="F70" s="11">
        <v>2449</v>
      </c>
      <c r="G70" s="12">
        <f t="shared" si="4"/>
        <v>91.792568395263373</v>
      </c>
      <c r="H70" s="12">
        <f t="shared" si="5"/>
        <v>4.1529619805481879</v>
      </c>
    </row>
    <row r="71" spans="1:8" ht="30" customHeight="1">
      <c r="A71" s="248" t="s">
        <v>22</v>
      </c>
      <c r="B71" s="9" t="s">
        <v>63</v>
      </c>
      <c r="C71" s="11">
        <v>14451</v>
      </c>
      <c r="D71" s="11">
        <f t="shared" si="3"/>
        <v>49594</v>
      </c>
      <c r="E71" s="11">
        <v>23698</v>
      </c>
      <c r="F71" s="11">
        <v>25896</v>
      </c>
      <c r="G71" s="12">
        <f t="shared" si="4"/>
        <v>91.512202656780971</v>
      </c>
      <c r="H71" s="12">
        <f t="shared" si="5"/>
        <v>3.4318732267663137</v>
      </c>
    </row>
    <row r="72" spans="1:8" ht="30" customHeight="1">
      <c r="A72" s="249"/>
      <c r="B72" s="9" t="s">
        <v>64</v>
      </c>
      <c r="C72" s="11">
        <v>8968</v>
      </c>
      <c r="D72" s="11">
        <f t="shared" si="3"/>
        <v>28932</v>
      </c>
      <c r="E72" s="11">
        <v>13448</v>
      </c>
      <c r="F72" s="11">
        <v>15484</v>
      </c>
      <c r="G72" s="12">
        <f t="shared" si="4"/>
        <v>86.850942908809088</v>
      </c>
      <c r="H72" s="12">
        <f t="shared" si="5"/>
        <v>3.2261373773416593</v>
      </c>
    </row>
    <row r="73" spans="1:8" ht="30" customHeight="1">
      <c r="A73" s="249"/>
      <c r="B73" s="9" t="s">
        <v>65</v>
      </c>
      <c r="C73" s="11">
        <v>1186</v>
      </c>
      <c r="D73" s="11">
        <f t="shared" si="3"/>
        <v>4561</v>
      </c>
      <c r="E73" s="11">
        <v>2218</v>
      </c>
      <c r="F73" s="11">
        <v>2343</v>
      </c>
      <c r="G73" s="12">
        <f t="shared" si="4"/>
        <v>94.66495945369185</v>
      </c>
      <c r="H73" s="12">
        <f t="shared" si="5"/>
        <v>3.8456998313659359</v>
      </c>
    </row>
    <row r="74" spans="1:8" ht="30" customHeight="1">
      <c r="A74" s="249"/>
      <c r="B74" s="9" t="s">
        <v>66</v>
      </c>
      <c r="C74" s="11">
        <v>1938</v>
      </c>
      <c r="D74" s="11">
        <f t="shared" si="3"/>
        <v>6904</v>
      </c>
      <c r="E74" s="11">
        <v>3511</v>
      </c>
      <c r="F74" s="11">
        <v>3393</v>
      </c>
      <c r="G74" s="12">
        <f t="shared" si="4"/>
        <v>103.47774830533452</v>
      </c>
      <c r="H74" s="12">
        <f t="shared" si="5"/>
        <v>3.562435500515996</v>
      </c>
    </row>
    <row r="75" spans="1:8" ht="30" customHeight="1">
      <c r="A75" s="249"/>
      <c r="B75" s="9" t="s">
        <v>67</v>
      </c>
      <c r="C75" s="11">
        <v>1099</v>
      </c>
      <c r="D75" s="11">
        <f t="shared" si="3"/>
        <v>4238</v>
      </c>
      <c r="E75" s="11">
        <v>2118</v>
      </c>
      <c r="F75" s="11">
        <v>2120</v>
      </c>
      <c r="G75" s="12">
        <f t="shared" si="4"/>
        <v>99.905660377358487</v>
      </c>
      <c r="H75" s="12">
        <f t="shared" si="5"/>
        <v>3.8562329390354866</v>
      </c>
    </row>
    <row r="76" spans="1:8" ht="30" customHeight="1">
      <c r="A76" s="249"/>
      <c r="B76" s="9" t="s">
        <v>68</v>
      </c>
      <c r="C76" s="11">
        <v>1260</v>
      </c>
      <c r="D76" s="11">
        <f t="shared" si="3"/>
        <v>4959</v>
      </c>
      <c r="E76" s="11">
        <v>2403</v>
      </c>
      <c r="F76" s="11">
        <v>2556</v>
      </c>
      <c r="G76" s="12">
        <f t="shared" si="4"/>
        <v>94.014084507042256</v>
      </c>
      <c r="H76" s="12">
        <f t="shared" si="5"/>
        <v>3.9357142857142855</v>
      </c>
    </row>
    <row r="77" spans="1:8" ht="30" customHeight="1">
      <c r="A77" s="248" t="s">
        <v>23</v>
      </c>
      <c r="B77" s="9" t="s">
        <v>63</v>
      </c>
      <c r="C77" s="11">
        <v>15881</v>
      </c>
      <c r="D77" s="11">
        <f t="shared" si="3"/>
        <v>50558</v>
      </c>
      <c r="E77" s="11">
        <v>24153</v>
      </c>
      <c r="F77" s="11">
        <v>26405</v>
      </c>
      <c r="G77" s="12">
        <f t="shared" si="4"/>
        <v>91.471312251467523</v>
      </c>
      <c r="H77" s="12">
        <f t="shared" si="5"/>
        <v>3.1835526730054782</v>
      </c>
    </row>
    <row r="78" spans="1:8" ht="30" customHeight="1">
      <c r="A78" s="249"/>
      <c r="B78" s="9" t="s">
        <v>64</v>
      </c>
      <c r="C78" s="11">
        <v>9053</v>
      </c>
      <c r="D78" s="11">
        <f t="shared" si="3"/>
        <v>27467</v>
      </c>
      <c r="E78" s="11">
        <v>12814</v>
      </c>
      <c r="F78" s="11">
        <v>14653</v>
      </c>
      <c r="G78" s="12">
        <f t="shared" si="4"/>
        <v>87.449669009759091</v>
      </c>
      <c r="H78" s="12">
        <f t="shared" si="5"/>
        <v>3.0340218712029161</v>
      </c>
    </row>
    <row r="79" spans="1:8" ht="30" customHeight="1">
      <c r="A79" s="249"/>
      <c r="B79" s="9" t="s">
        <v>65</v>
      </c>
      <c r="C79" s="11">
        <v>1457</v>
      </c>
      <c r="D79" s="11">
        <f t="shared" si="3"/>
        <v>5304</v>
      </c>
      <c r="E79" s="11">
        <v>2634</v>
      </c>
      <c r="F79" s="11">
        <v>2670</v>
      </c>
      <c r="G79" s="12">
        <f t="shared" si="4"/>
        <v>98.651685393258433</v>
      </c>
      <c r="H79" s="12">
        <f t="shared" si="5"/>
        <v>3.6403568977350722</v>
      </c>
    </row>
    <row r="80" spans="1:8" ht="30" customHeight="1">
      <c r="A80" s="249"/>
      <c r="B80" s="9" t="s">
        <v>66</v>
      </c>
      <c r="C80" s="11">
        <v>2387</v>
      </c>
      <c r="D80" s="11">
        <f t="shared" si="3"/>
        <v>7206</v>
      </c>
      <c r="E80" s="11">
        <v>3526</v>
      </c>
      <c r="F80" s="11">
        <v>3680</v>
      </c>
      <c r="G80" s="12">
        <f t="shared" si="4"/>
        <v>95.815217391304358</v>
      </c>
      <c r="H80" s="12">
        <f t="shared" si="5"/>
        <v>3.0188521156263093</v>
      </c>
    </row>
    <row r="81" spans="1:8" ht="30" customHeight="1">
      <c r="A81" s="249"/>
      <c r="B81" s="9" t="s">
        <v>67</v>
      </c>
      <c r="C81" s="11">
        <v>1558</v>
      </c>
      <c r="D81" s="11">
        <f t="shared" si="3"/>
        <v>5328</v>
      </c>
      <c r="E81" s="11">
        <v>2632</v>
      </c>
      <c r="F81" s="11">
        <v>2696</v>
      </c>
      <c r="G81" s="12">
        <f t="shared" si="4"/>
        <v>97.626112759643917</v>
      </c>
      <c r="H81" s="12">
        <f t="shared" si="5"/>
        <v>3.4197689345314504</v>
      </c>
    </row>
    <row r="82" spans="1:8" ht="30" customHeight="1">
      <c r="A82" s="249"/>
      <c r="B82" s="9" t="s">
        <v>68</v>
      </c>
      <c r="C82" s="11">
        <v>1426</v>
      </c>
      <c r="D82" s="11">
        <f t="shared" si="3"/>
        <v>5253</v>
      </c>
      <c r="E82" s="11">
        <v>2547</v>
      </c>
      <c r="F82" s="11">
        <v>2706</v>
      </c>
      <c r="G82" s="12">
        <f t="shared" si="4"/>
        <v>94.124168514412418</v>
      </c>
      <c r="H82" s="12">
        <f t="shared" si="5"/>
        <v>3.6837307152875174</v>
      </c>
    </row>
    <row r="83" spans="1:8" ht="30" customHeight="1">
      <c r="A83" s="248" t="s">
        <v>24</v>
      </c>
      <c r="B83" s="9" t="s">
        <v>63</v>
      </c>
      <c r="C83" s="11">
        <v>16730</v>
      </c>
      <c r="D83" s="11">
        <f t="shared" si="3"/>
        <v>52329</v>
      </c>
      <c r="E83" s="11">
        <v>25257</v>
      </c>
      <c r="F83" s="11">
        <v>27072</v>
      </c>
      <c r="G83" s="12">
        <f t="shared" si="4"/>
        <v>93.295656028368796</v>
      </c>
      <c r="H83" s="12">
        <f t="shared" si="5"/>
        <v>3.127854154213987</v>
      </c>
    </row>
    <row r="84" spans="1:8" ht="30" customHeight="1">
      <c r="A84" s="249"/>
      <c r="B84" s="9" t="s">
        <v>64</v>
      </c>
      <c r="C84" s="11">
        <v>9006</v>
      </c>
      <c r="D84" s="11">
        <f t="shared" si="3"/>
        <v>26968</v>
      </c>
      <c r="E84" s="11">
        <v>12696</v>
      </c>
      <c r="F84" s="11">
        <v>14272</v>
      </c>
      <c r="G84" s="12">
        <f t="shared" si="4"/>
        <v>88.957399103139011</v>
      </c>
      <c r="H84" s="12">
        <f t="shared" si="5"/>
        <v>2.9944481456806575</v>
      </c>
    </row>
    <row r="85" spans="1:8" ht="30" customHeight="1">
      <c r="A85" s="249"/>
      <c r="B85" s="9" t="s">
        <v>65</v>
      </c>
      <c r="C85" s="11">
        <v>1654</v>
      </c>
      <c r="D85" s="11">
        <f t="shared" si="3"/>
        <v>5802</v>
      </c>
      <c r="E85" s="11">
        <v>2867</v>
      </c>
      <c r="F85" s="11">
        <v>2935</v>
      </c>
      <c r="G85" s="12">
        <f t="shared" si="4"/>
        <v>97.683134582623509</v>
      </c>
      <c r="H85" s="12">
        <f t="shared" si="5"/>
        <v>3.5078597339782345</v>
      </c>
    </row>
    <row r="86" spans="1:8" ht="30" customHeight="1">
      <c r="A86" s="249"/>
      <c r="B86" s="9" t="s">
        <v>66</v>
      </c>
      <c r="C86" s="11">
        <v>2712</v>
      </c>
      <c r="D86" s="11">
        <f t="shared" si="3"/>
        <v>7828</v>
      </c>
      <c r="E86" s="11">
        <v>3888</v>
      </c>
      <c r="F86" s="11">
        <v>3940</v>
      </c>
      <c r="G86" s="12">
        <f t="shared" si="4"/>
        <v>98.680203045685275</v>
      </c>
      <c r="H86" s="12">
        <f t="shared" si="5"/>
        <v>2.8864306784660765</v>
      </c>
    </row>
    <row r="87" spans="1:8" ht="30" customHeight="1">
      <c r="A87" s="249"/>
      <c r="B87" s="9" t="s">
        <v>67</v>
      </c>
      <c r="C87" s="11">
        <v>1824</v>
      </c>
      <c r="D87" s="11">
        <f t="shared" si="3"/>
        <v>6237</v>
      </c>
      <c r="E87" s="11">
        <v>3111</v>
      </c>
      <c r="F87" s="11">
        <v>3126</v>
      </c>
      <c r="G87" s="12">
        <f t="shared" si="4"/>
        <v>99.520153550863725</v>
      </c>
      <c r="H87" s="12">
        <f t="shared" si="5"/>
        <v>3.419407894736842</v>
      </c>
    </row>
    <row r="88" spans="1:8" ht="30" customHeight="1">
      <c r="A88" s="249"/>
      <c r="B88" s="9" t="s">
        <v>68</v>
      </c>
      <c r="C88" s="11">
        <v>1534</v>
      </c>
      <c r="D88" s="11">
        <f t="shared" si="3"/>
        <v>5494</v>
      </c>
      <c r="E88" s="11">
        <v>2695</v>
      </c>
      <c r="F88" s="11">
        <v>2799</v>
      </c>
      <c r="G88" s="12">
        <f t="shared" si="4"/>
        <v>96.284387281171846</v>
      </c>
      <c r="H88" s="12">
        <f t="shared" si="5"/>
        <v>3.5814863102998697</v>
      </c>
    </row>
    <row r="89" spans="1:8" ht="30" customHeight="1">
      <c r="A89" s="248" t="s">
        <v>25</v>
      </c>
      <c r="B89" s="9" t="s">
        <v>63</v>
      </c>
      <c r="C89" s="11">
        <v>17809</v>
      </c>
      <c r="D89" s="11">
        <f t="shared" si="3"/>
        <v>52464</v>
      </c>
      <c r="E89" s="11">
        <v>25722</v>
      </c>
      <c r="F89" s="11">
        <v>26742</v>
      </c>
      <c r="G89" s="12">
        <f t="shared" si="4"/>
        <v>96.185775185102088</v>
      </c>
      <c r="H89" s="12">
        <f t="shared" si="5"/>
        <v>2.9459262170812512</v>
      </c>
    </row>
    <row r="90" spans="1:8" ht="30" customHeight="1">
      <c r="A90" s="249"/>
      <c r="B90" s="9" t="s">
        <v>64</v>
      </c>
      <c r="C90" s="11">
        <v>8827</v>
      </c>
      <c r="D90" s="11">
        <f t="shared" si="3"/>
        <v>25103</v>
      </c>
      <c r="E90" s="11">
        <v>11919</v>
      </c>
      <c r="F90" s="11">
        <v>13184</v>
      </c>
      <c r="G90" s="12">
        <f t="shared" si="4"/>
        <v>90.405036407766985</v>
      </c>
      <c r="H90" s="12">
        <f t="shared" si="5"/>
        <v>2.8438880706921945</v>
      </c>
    </row>
    <row r="91" spans="1:8" ht="30" customHeight="1">
      <c r="A91" s="249"/>
      <c r="B91" s="9" t="s">
        <v>65</v>
      </c>
      <c r="C91" s="11">
        <v>1954</v>
      </c>
      <c r="D91" s="11">
        <f t="shared" si="3"/>
        <v>6331</v>
      </c>
      <c r="E91" s="11">
        <v>3153</v>
      </c>
      <c r="F91" s="11">
        <v>3178</v>
      </c>
      <c r="G91" s="12">
        <f t="shared" si="4"/>
        <v>99.213341724354947</v>
      </c>
      <c r="H91" s="12">
        <f t="shared" si="5"/>
        <v>3.2400204708290685</v>
      </c>
    </row>
    <row r="92" spans="1:8" ht="30" customHeight="1">
      <c r="A92" s="249"/>
      <c r="B92" s="9" t="s">
        <v>66</v>
      </c>
      <c r="C92" s="11">
        <v>3020</v>
      </c>
      <c r="D92" s="11">
        <f t="shared" si="3"/>
        <v>7972</v>
      </c>
      <c r="E92" s="11">
        <v>4130</v>
      </c>
      <c r="F92" s="11">
        <v>3842</v>
      </c>
      <c r="G92" s="12">
        <f t="shared" si="4"/>
        <v>107.49609578344612</v>
      </c>
      <c r="H92" s="12">
        <f t="shared" si="5"/>
        <v>2.6397350993377482</v>
      </c>
    </row>
    <row r="93" spans="1:8" ht="30" customHeight="1">
      <c r="A93" s="249"/>
      <c r="B93" s="9" t="s">
        <v>67</v>
      </c>
      <c r="C93" s="11">
        <v>2368</v>
      </c>
      <c r="D93" s="11">
        <f t="shared" si="3"/>
        <v>7414</v>
      </c>
      <c r="E93" s="11">
        <v>3753</v>
      </c>
      <c r="F93" s="11">
        <v>3661</v>
      </c>
      <c r="G93" s="12">
        <f t="shared" si="4"/>
        <v>102.51297459710462</v>
      </c>
      <c r="H93" s="12">
        <f t="shared" si="5"/>
        <v>3.1309121621621623</v>
      </c>
    </row>
    <row r="94" spans="1:8" ht="30" customHeight="1">
      <c r="A94" s="249"/>
      <c r="B94" s="9" t="s">
        <v>68</v>
      </c>
      <c r="C94" s="11">
        <v>1640</v>
      </c>
      <c r="D94" s="11">
        <f t="shared" si="3"/>
        <v>5644</v>
      </c>
      <c r="E94" s="11">
        <v>2767</v>
      </c>
      <c r="F94" s="11">
        <v>2877</v>
      </c>
      <c r="G94" s="12">
        <f t="shared" si="4"/>
        <v>96.176572818908596</v>
      </c>
      <c r="H94" s="12">
        <f t="shared" si="5"/>
        <v>3.4414634146341463</v>
      </c>
    </row>
    <row r="95" spans="1:8" ht="30" customHeight="1">
      <c r="A95" s="248" t="s">
        <v>30</v>
      </c>
      <c r="B95" s="9" t="s">
        <v>63</v>
      </c>
      <c r="C95" s="11">
        <v>18606</v>
      </c>
      <c r="D95" s="11">
        <f t="shared" si="3"/>
        <v>52104</v>
      </c>
      <c r="E95" s="11">
        <v>25506</v>
      </c>
      <c r="F95" s="11">
        <v>26598</v>
      </c>
      <c r="G95" s="12">
        <f t="shared" si="4"/>
        <v>95.894428152492679</v>
      </c>
      <c r="H95" s="12">
        <f t="shared" si="5"/>
        <v>2.8003869719445342</v>
      </c>
    </row>
    <row r="96" spans="1:8" ht="30" customHeight="1">
      <c r="A96" s="249"/>
      <c r="B96" s="9" t="s">
        <v>64</v>
      </c>
      <c r="C96" s="11">
        <v>8597</v>
      </c>
      <c r="D96" s="11">
        <f t="shared" si="3"/>
        <v>23463</v>
      </c>
      <c r="E96" s="11">
        <v>11118</v>
      </c>
      <c r="F96" s="11">
        <v>12345</v>
      </c>
      <c r="G96" s="12">
        <f t="shared" si="4"/>
        <v>90.060753341433781</v>
      </c>
      <c r="H96" s="12">
        <f t="shared" si="5"/>
        <v>2.7292078632080958</v>
      </c>
    </row>
    <row r="97" spans="1:8" ht="30" customHeight="1">
      <c r="A97" s="249"/>
      <c r="B97" s="9" t="s">
        <v>65</v>
      </c>
      <c r="C97" s="11">
        <v>2268</v>
      </c>
      <c r="D97" s="11">
        <f t="shared" si="3"/>
        <v>6882</v>
      </c>
      <c r="E97" s="11">
        <v>3416</v>
      </c>
      <c r="F97" s="11">
        <v>3466</v>
      </c>
      <c r="G97" s="12">
        <f t="shared" si="4"/>
        <v>98.557414887478359</v>
      </c>
      <c r="H97" s="12">
        <f t="shared" si="5"/>
        <v>3.0343915343915344</v>
      </c>
    </row>
    <row r="98" spans="1:8" ht="30" customHeight="1">
      <c r="A98" s="249"/>
      <c r="B98" s="9" t="s">
        <v>66</v>
      </c>
      <c r="C98" s="11">
        <v>3142</v>
      </c>
      <c r="D98" s="11">
        <f t="shared" si="3"/>
        <v>7876</v>
      </c>
      <c r="E98" s="11">
        <v>4054</v>
      </c>
      <c r="F98" s="11">
        <v>3822</v>
      </c>
      <c r="G98" s="12">
        <f t="shared" si="4"/>
        <v>106.07012035583465</v>
      </c>
      <c r="H98" s="12">
        <f t="shared" si="5"/>
        <v>2.506683640992998</v>
      </c>
    </row>
    <row r="99" spans="1:8" ht="30" customHeight="1">
      <c r="A99" s="249"/>
      <c r="B99" s="9" t="s">
        <v>67</v>
      </c>
      <c r="C99" s="11">
        <v>2852</v>
      </c>
      <c r="D99" s="11">
        <f t="shared" si="3"/>
        <v>8168</v>
      </c>
      <c r="E99" s="11">
        <v>4136</v>
      </c>
      <c r="F99" s="11">
        <v>4032</v>
      </c>
      <c r="G99" s="12">
        <f t="shared" si="4"/>
        <v>102.57936507936508</v>
      </c>
      <c r="H99" s="12">
        <f t="shared" si="5"/>
        <v>2.8639551192145865</v>
      </c>
    </row>
    <row r="100" spans="1:8" ht="30" customHeight="1">
      <c r="A100" s="249"/>
      <c r="B100" s="9" t="s">
        <v>68</v>
      </c>
      <c r="C100" s="11">
        <v>1747</v>
      </c>
      <c r="D100" s="11">
        <f t="shared" si="3"/>
        <v>5715</v>
      </c>
      <c r="E100" s="11">
        <v>2782</v>
      </c>
      <c r="F100" s="11">
        <v>2933</v>
      </c>
      <c r="G100" s="12">
        <f t="shared" si="4"/>
        <v>94.851687691783155</v>
      </c>
      <c r="H100" s="12">
        <f t="shared" si="5"/>
        <v>3.2713222667429878</v>
      </c>
    </row>
    <row r="101" spans="1:8" ht="30" customHeight="1">
      <c r="A101" s="248" t="s">
        <v>35</v>
      </c>
      <c r="B101" s="9" t="s">
        <v>63</v>
      </c>
      <c r="C101" s="11">
        <v>20670</v>
      </c>
      <c r="D101" s="11">
        <f t="shared" si="3"/>
        <v>53858</v>
      </c>
      <c r="E101" s="11">
        <v>26607</v>
      </c>
      <c r="F101" s="11">
        <v>27251</v>
      </c>
      <c r="G101" s="12">
        <f t="shared" si="4"/>
        <v>97.636783971230415</v>
      </c>
      <c r="H101" s="12">
        <f t="shared" si="5"/>
        <v>2.6056119980648282</v>
      </c>
    </row>
    <row r="102" spans="1:8" ht="30" customHeight="1">
      <c r="A102" s="249"/>
      <c r="B102" s="9" t="s">
        <v>64</v>
      </c>
      <c r="C102" s="11">
        <v>8812</v>
      </c>
      <c r="D102" s="11">
        <f t="shared" si="3"/>
        <v>22584</v>
      </c>
      <c r="E102" s="11">
        <v>10666</v>
      </c>
      <c r="F102" s="11">
        <v>11918</v>
      </c>
      <c r="G102" s="12">
        <f t="shared" si="4"/>
        <v>89.494881691558987</v>
      </c>
      <c r="H102" s="12">
        <f t="shared" si="5"/>
        <v>2.562868815251929</v>
      </c>
    </row>
    <row r="103" spans="1:8" ht="30" customHeight="1">
      <c r="A103" s="249"/>
      <c r="B103" s="9" t="s">
        <v>65</v>
      </c>
      <c r="C103" s="11">
        <v>2511</v>
      </c>
      <c r="D103" s="11">
        <f t="shared" si="3"/>
        <v>7148</v>
      </c>
      <c r="E103" s="11">
        <v>3604</v>
      </c>
      <c r="F103" s="11">
        <v>3544</v>
      </c>
      <c r="G103" s="12">
        <f t="shared" si="4"/>
        <v>101.69300225733635</v>
      </c>
      <c r="H103" s="12">
        <f t="shared" si="5"/>
        <v>2.8466746316208682</v>
      </c>
    </row>
    <row r="104" spans="1:8" ht="30" customHeight="1">
      <c r="A104" s="249"/>
      <c r="B104" s="9" t="s">
        <v>66</v>
      </c>
      <c r="C104" s="11">
        <v>3725</v>
      </c>
      <c r="D104" s="11">
        <f t="shared" si="3"/>
        <v>8602</v>
      </c>
      <c r="E104" s="11">
        <v>4572</v>
      </c>
      <c r="F104" s="11">
        <v>4030</v>
      </c>
      <c r="G104" s="12">
        <f t="shared" si="4"/>
        <v>113.44913151364764</v>
      </c>
      <c r="H104" s="12">
        <f t="shared" si="5"/>
        <v>2.309261744966443</v>
      </c>
    </row>
    <row r="105" spans="1:8" ht="30" customHeight="1">
      <c r="A105" s="249"/>
      <c r="B105" s="9" t="s">
        <v>67</v>
      </c>
      <c r="C105" s="11">
        <v>3619</v>
      </c>
      <c r="D105" s="11">
        <f t="shared" si="3"/>
        <v>9427</v>
      </c>
      <c r="E105" s="11">
        <v>4774</v>
      </c>
      <c r="F105" s="11">
        <v>4653</v>
      </c>
      <c r="G105" s="12">
        <f t="shared" si="4"/>
        <v>102.60047281323877</v>
      </c>
      <c r="H105" s="12">
        <f t="shared" si="5"/>
        <v>2.6048632218844983</v>
      </c>
    </row>
    <row r="106" spans="1:8" ht="30" customHeight="1">
      <c r="A106" s="249"/>
      <c r="B106" s="9" t="s">
        <v>68</v>
      </c>
      <c r="C106" s="11">
        <v>2003</v>
      </c>
      <c r="D106" s="11">
        <f t="shared" si="3"/>
        <v>6097</v>
      </c>
      <c r="E106" s="11">
        <v>2991</v>
      </c>
      <c r="F106" s="11">
        <v>3106</v>
      </c>
      <c r="G106" s="12">
        <f t="shared" si="4"/>
        <v>96.297488731487448</v>
      </c>
      <c r="H106" s="12">
        <f t="shared" si="5"/>
        <v>3.0439340988517225</v>
      </c>
    </row>
    <row r="107" spans="1:8" ht="30" customHeight="1">
      <c r="A107" s="248" t="s">
        <v>40</v>
      </c>
      <c r="B107" s="9" t="s">
        <v>63</v>
      </c>
      <c r="C107" s="11">
        <v>20796</v>
      </c>
      <c r="D107" s="11">
        <f t="shared" si="3"/>
        <v>53240</v>
      </c>
      <c r="E107" s="11">
        <v>26210</v>
      </c>
      <c r="F107" s="11">
        <v>27030</v>
      </c>
      <c r="G107" s="12">
        <f t="shared" si="4"/>
        <v>96.966333703292634</v>
      </c>
      <c r="H107" s="12">
        <f t="shared" si="5"/>
        <v>2.5601077130217349</v>
      </c>
    </row>
    <row r="108" spans="1:8" ht="30" customHeight="1">
      <c r="A108" s="249"/>
      <c r="B108" s="9" t="s">
        <v>64</v>
      </c>
      <c r="C108" s="11">
        <v>8574</v>
      </c>
      <c r="D108" s="11">
        <f t="shared" si="3"/>
        <v>21507</v>
      </c>
      <c r="E108" s="11">
        <v>10172</v>
      </c>
      <c r="F108" s="11">
        <v>11335</v>
      </c>
      <c r="G108" s="12">
        <f t="shared" si="4"/>
        <v>89.739744155271282</v>
      </c>
      <c r="H108" s="12">
        <f t="shared" si="5"/>
        <v>2.5083974807557734</v>
      </c>
    </row>
    <row r="109" spans="1:8" ht="30" customHeight="1">
      <c r="A109" s="249"/>
      <c r="B109" s="9" t="s">
        <v>65</v>
      </c>
      <c r="C109" s="11">
        <v>2432</v>
      </c>
      <c r="D109" s="11">
        <f t="shared" si="3"/>
        <v>6841</v>
      </c>
      <c r="E109" s="11">
        <v>3442</v>
      </c>
      <c r="F109" s="11">
        <v>3399</v>
      </c>
      <c r="G109" s="12">
        <f t="shared" si="4"/>
        <v>101.26507796410709</v>
      </c>
      <c r="H109" s="12">
        <f t="shared" si="5"/>
        <v>2.8129111842105261</v>
      </c>
    </row>
    <row r="110" spans="1:8" ht="30" customHeight="1">
      <c r="A110" s="249"/>
      <c r="B110" s="9" t="s">
        <v>66</v>
      </c>
      <c r="C110" s="11">
        <v>3768</v>
      </c>
      <c r="D110" s="11">
        <f t="shared" si="3"/>
        <v>8606</v>
      </c>
      <c r="E110" s="11">
        <v>4582</v>
      </c>
      <c r="F110" s="11">
        <v>4024</v>
      </c>
      <c r="G110" s="12">
        <f t="shared" si="4"/>
        <v>113.86679920477137</v>
      </c>
      <c r="H110" s="12">
        <f t="shared" si="5"/>
        <v>2.2839702760084926</v>
      </c>
    </row>
    <row r="111" spans="1:8" ht="30" customHeight="1">
      <c r="A111" s="249"/>
      <c r="B111" s="9" t="s">
        <v>67</v>
      </c>
      <c r="C111" s="11">
        <v>3901</v>
      </c>
      <c r="D111" s="11">
        <f t="shared" si="3"/>
        <v>9896</v>
      </c>
      <c r="E111" s="11">
        <v>4942</v>
      </c>
      <c r="F111" s="11">
        <v>4954</v>
      </c>
      <c r="G111" s="12">
        <f t="shared" si="4"/>
        <v>99.757771497779572</v>
      </c>
      <c r="H111" s="12">
        <f t="shared" si="5"/>
        <v>2.5367854396308638</v>
      </c>
    </row>
    <row r="112" spans="1:8" ht="30" customHeight="1">
      <c r="A112" s="249"/>
      <c r="B112" s="9" t="s">
        <v>68</v>
      </c>
      <c r="C112" s="11">
        <v>2121</v>
      </c>
      <c r="D112" s="11">
        <f t="shared" si="3"/>
        <v>6390</v>
      </c>
      <c r="E112" s="11">
        <v>3072</v>
      </c>
      <c r="F112" s="11">
        <v>3318</v>
      </c>
      <c r="G112" s="12">
        <f t="shared" si="4"/>
        <v>92.585895117540687</v>
      </c>
      <c r="H112" s="12">
        <f t="shared" si="5"/>
        <v>3.0127298444130126</v>
      </c>
    </row>
    <row r="113" spans="1:8" ht="30" customHeight="1">
      <c r="A113" s="248" t="s">
        <v>45</v>
      </c>
      <c r="B113" s="9" t="s">
        <v>63</v>
      </c>
      <c r="C113" s="11">
        <f>SUM(C114:C118)</f>
        <v>20444</v>
      </c>
      <c r="D113" s="11">
        <f t="shared" si="3"/>
        <v>51200</v>
      </c>
      <c r="E113" s="11">
        <f>SUM(E114:E118)</f>
        <v>25021</v>
      </c>
      <c r="F113" s="11">
        <f>SUM(F114:F118)</f>
        <v>26179</v>
      </c>
      <c r="G113" s="12">
        <f t="shared" si="4"/>
        <v>95.576607204247679</v>
      </c>
      <c r="H113" s="12">
        <f t="shared" si="5"/>
        <v>2.5044022696145567</v>
      </c>
    </row>
    <row r="114" spans="1:8" ht="30" customHeight="1">
      <c r="A114" s="249"/>
      <c r="B114" s="9" t="s">
        <v>64</v>
      </c>
      <c r="C114" s="11">
        <v>8366</v>
      </c>
      <c r="D114" s="11">
        <f t="shared" si="3"/>
        <v>20407</v>
      </c>
      <c r="E114" s="11">
        <v>9635</v>
      </c>
      <c r="F114" s="11">
        <v>10772</v>
      </c>
      <c r="G114" s="12">
        <f t="shared" si="4"/>
        <v>89.444857036761974</v>
      </c>
      <c r="H114" s="12">
        <f t="shared" si="5"/>
        <v>2.4392780301219221</v>
      </c>
    </row>
    <row r="115" spans="1:8" ht="30" customHeight="1">
      <c r="A115" s="249"/>
      <c r="B115" s="9" t="s">
        <v>65</v>
      </c>
      <c r="C115" s="11">
        <v>2453</v>
      </c>
      <c r="D115" s="11">
        <f t="shared" si="3"/>
        <v>6644</v>
      </c>
      <c r="E115" s="11">
        <v>3302</v>
      </c>
      <c r="F115" s="11">
        <v>3342</v>
      </c>
      <c r="G115" s="12">
        <f t="shared" si="4"/>
        <v>98.803111909036502</v>
      </c>
      <c r="H115" s="12">
        <f t="shared" si="5"/>
        <v>2.7085201793721971</v>
      </c>
    </row>
    <row r="116" spans="1:8" ht="30" customHeight="1">
      <c r="A116" s="249"/>
      <c r="B116" s="9" t="s">
        <v>66</v>
      </c>
      <c r="C116" s="11">
        <v>3562</v>
      </c>
      <c r="D116" s="11">
        <f t="shared" si="3"/>
        <v>8031</v>
      </c>
      <c r="E116" s="11">
        <v>4225</v>
      </c>
      <c r="F116" s="11">
        <v>3806</v>
      </c>
      <c r="G116" s="12">
        <f t="shared" si="4"/>
        <v>111.00893326326853</v>
      </c>
      <c r="H116" s="12">
        <f t="shared" si="5"/>
        <v>2.254632229084784</v>
      </c>
    </row>
    <row r="117" spans="1:8" ht="30" customHeight="1">
      <c r="A117" s="249"/>
      <c r="B117" s="9" t="s">
        <v>67</v>
      </c>
      <c r="C117" s="11">
        <v>3946</v>
      </c>
      <c r="D117" s="11">
        <f t="shared" si="3"/>
        <v>9910</v>
      </c>
      <c r="E117" s="11">
        <v>4904</v>
      </c>
      <c r="F117" s="11">
        <v>5006</v>
      </c>
      <c r="G117" s="12">
        <f t="shared" si="4"/>
        <v>97.962445065920903</v>
      </c>
      <c r="H117" s="12">
        <f t="shared" si="5"/>
        <v>2.5114039533705017</v>
      </c>
    </row>
    <row r="118" spans="1:8" ht="30" customHeight="1">
      <c r="A118" s="249"/>
      <c r="B118" s="9" t="s">
        <v>68</v>
      </c>
      <c r="C118" s="11">
        <v>2117</v>
      </c>
      <c r="D118" s="11">
        <f t="shared" si="3"/>
        <v>6208</v>
      </c>
      <c r="E118" s="11">
        <v>2955</v>
      </c>
      <c r="F118" s="11">
        <v>3253</v>
      </c>
      <c r="G118" s="12">
        <f t="shared" si="4"/>
        <v>90.839225330464188</v>
      </c>
      <c r="H118" s="12">
        <f t="shared" si="5"/>
        <v>2.932451582427964</v>
      </c>
    </row>
    <row r="119" spans="1:8" ht="30" customHeight="1">
      <c r="A119" s="248" t="s">
        <v>50</v>
      </c>
      <c r="B119" s="9" t="s">
        <v>63</v>
      </c>
      <c r="C119" s="11">
        <f>SUM(C120:C124)</f>
        <v>20401</v>
      </c>
      <c r="D119" s="11">
        <f t="shared" si="3"/>
        <v>50140</v>
      </c>
      <c r="E119" s="11">
        <f>SUM(E120:E124)</f>
        <v>24392</v>
      </c>
      <c r="F119" s="11">
        <f>SUM(F120:F124)</f>
        <v>25748</v>
      </c>
      <c r="G119" s="12">
        <f t="shared" si="4"/>
        <v>94.733571539537053</v>
      </c>
      <c r="H119" s="12">
        <f t="shared" si="5"/>
        <v>2.4577226606538893</v>
      </c>
    </row>
    <row r="120" spans="1:8" ht="30" customHeight="1">
      <c r="A120" s="249"/>
      <c r="B120" s="9" t="s">
        <v>64</v>
      </c>
      <c r="C120" s="11">
        <v>8161</v>
      </c>
      <c r="D120" s="11">
        <f t="shared" si="3"/>
        <v>19474</v>
      </c>
      <c r="E120" s="11">
        <v>9200</v>
      </c>
      <c r="F120" s="11">
        <v>10274</v>
      </c>
      <c r="G120" s="12">
        <f t="shared" si="4"/>
        <v>89.546427876192325</v>
      </c>
      <c r="H120" s="12">
        <f t="shared" si="5"/>
        <v>2.3862271780419064</v>
      </c>
    </row>
    <row r="121" spans="1:8" ht="30" customHeight="1">
      <c r="A121" s="249"/>
      <c r="B121" s="9" t="s">
        <v>65</v>
      </c>
      <c r="C121" s="11">
        <v>2418</v>
      </c>
      <c r="D121" s="11">
        <f t="shared" si="3"/>
        <v>6480</v>
      </c>
      <c r="E121" s="11">
        <v>3200</v>
      </c>
      <c r="F121" s="11">
        <v>3280</v>
      </c>
      <c r="G121" s="12">
        <f t="shared" si="4"/>
        <v>97.560975609756099</v>
      </c>
      <c r="H121" s="12">
        <f t="shared" si="5"/>
        <v>2.6799007444168734</v>
      </c>
    </row>
    <row r="122" spans="1:8" ht="30" customHeight="1">
      <c r="A122" s="249"/>
      <c r="B122" s="9" t="s">
        <v>66</v>
      </c>
      <c r="C122" s="11">
        <v>3662</v>
      </c>
      <c r="D122" s="11">
        <f t="shared" si="3"/>
        <v>8133</v>
      </c>
      <c r="E122" s="11">
        <v>4203</v>
      </c>
      <c r="F122" s="11">
        <v>3930</v>
      </c>
      <c r="G122" s="12">
        <f t="shared" si="4"/>
        <v>106.94656488549619</v>
      </c>
      <c r="H122" s="12">
        <f t="shared" si="5"/>
        <v>2.2209175314036047</v>
      </c>
    </row>
    <row r="123" spans="1:8" ht="30" customHeight="1">
      <c r="A123" s="249"/>
      <c r="B123" s="9" t="s">
        <v>67</v>
      </c>
      <c r="C123" s="11">
        <v>4042</v>
      </c>
      <c r="D123" s="11">
        <f t="shared" si="3"/>
        <v>10076</v>
      </c>
      <c r="E123" s="11">
        <v>4947</v>
      </c>
      <c r="F123" s="11">
        <v>5129</v>
      </c>
      <c r="G123" s="12">
        <f t="shared" si="4"/>
        <v>96.451550009748487</v>
      </c>
      <c r="H123" s="12">
        <f t="shared" si="5"/>
        <v>2.4928253339930726</v>
      </c>
    </row>
    <row r="124" spans="1:8" ht="30" customHeight="1">
      <c r="A124" s="249"/>
      <c r="B124" s="9" t="s">
        <v>68</v>
      </c>
      <c r="C124" s="11">
        <v>2118</v>
      </c>
      <c r="D124" s="11">
        <f t="shared" si="3"/>
        <v>5977</v>
      </c>
      <c r="E124" s="11">
        <v>2842</v>
      </c>
      <c r="F124" s="11">
        <v>3135</v>
      </c>
      <c r="G124" s="12">
        <f t="shared" si="4"/>
        <v>90.653907496012764</v>
      </c>
      <c r="H124" s="12">
        <f t="shared" si="5"/>
        <v>2.8220018885741265</v>
      </c>
    </row>
    <row r="125" spans="1:8" ht="30" customHeight="1">
      <c r="A125" s="248" t="s">
        <v>69</v>
      </c>
      <c r="B125" s="9" t="s">
        <v>63</v>
      </c>
      <c r="C125" s="11">
        <f>SUM(C126:C130)</f>
        <v>20776</v>
      </c>
      <c r="D125" s="11">
        <f t="shared" si="3"/>
        <v>48729</v>
      </c>
      <c r="E125" s="11">
        <f>SUM(E126:E130)</f>
        <v>23809</v>
      </c>
      <c r="F125" s="11">
        <f>SUM(F126:F130)</f>
        <v>24920</v>
      </c>
      <c r="G125" s="12">
        <f t="shared" si="4"/>
        <v>95.541733547351527</v>
      </c>
      <c r="H125" s="12">
        <f t="shared" si="5"/>
        <v>2.345446669233731</v>
      </c>
    </row>
    <row r="126" spans="1:8" ht="30" customHeight="1">
      <c r="A126" s="249"/>
      <c r="B126" s="9" t="s">
        <v>64</v>
      </c>
      <c r="C126" s="11">
        <v>7905</v>
      </c>
      <c r="D126" s="11">
        <f t="shared" si="3"/>
        <v>18365</v>
      </c>
      <c r="E126" s="11">
        <v>8765</v>
      </c>
      <c r="F126" s="11">
        <v>9600</v>
      </c>
      <c r="G126" s="12">
        <f t="shared" si="4"/>
        <v>91.302083333333329</v>
      </c>
      <c r="H126" s="12">
        <f t="shared" si="5"/>
        <v>2.3232131562302341</v>
      </c>
    </row>
    <row r="127" spans="1:8" ht="30" customHeight="1">
      <c r="A127" s="249"/>
      <c r="B127" s="9" t="s">
        <v>65</v>
      </c>
      <c r="C127" s="11">
        <v>2622</v>
      </c>
      <c r="D127" s="11">
        <f t="shared" si="3"/>
        <v>6631</v>
      </c>
      <c r="E127" s="11">
        <v>3237</v>
      </c>
      <c r="F127" s="11">
        <v>3394</v>
      </c>
      <c r="G127" s="12">
        <f t="shared" si="4"/>
        <v>95.374189746611677</v>
      </c>
      <c r="H127" s="12">
        <f t="shared" si="5"/>
        <v>2.5289855072463769</v>
      </c>
    </row>
    <row r="128" spans="1:8" ht="30" customHeight="1">
      <c r="A128" s="249"/>
      <c r="B128" s="9" t="s">
        <v>66</v>
      </c>
      <c r="C128" s="11">
        <v>3635</v>
      </c>
      <c r="D128" s="11">
        <f t="shared" si="3"/>
        <v>7666</v>
      </c>
      <c r="E128" s="11">
        <v>3914</v>
      </c>
      <c r="F128" s="11">
        <v>3752</v>
      </c>
      <c r="G128" s="12">
        <f t="shared" si="4"/>
        <v>104.31769722814499</v>
      </c>
      <c r="H128" s="12">
        <f t="shared" si="5"/>
        <v>2.1089408528198073</v>
      </c>
    </row>
    <row r="129" spans="1:8" ht="30" customHeight="1">
      <c r="A129" s="249"/>
      <c r="B129" s="9" t="s">
        <v>67</v>
      </c>
      <c r="C129" s="11">
        <v>4493</v>
      </c>
      <c r="D129" s="11">
        <f t="shared" si="3"/>
        <v>10512</v>
      </c>
      <c r="E129" s="11">
        <v>5242</v>
      </c>
      <c r="F129" s="11">
        <v>5270</v>
      </c>
      <c r="G129" s="12">
        <f t="shared" si="4"/>
        <v>99.468690702087287</v>
      </c>
      <c r="H129" s="12">
        <f t="shared" si="5"/>
        <v>2.3396394391275317</v>
      </c>
    </row>
    <row r="130" spans="1:8" ht="30" customHeight="1">
      <c r="A130" s="249"/>
      <c r="B130" s="9" t="s">
        <v>68</v>
      </c>
      <c r="C130" s="11">
        <v>2121</v>
      </c>
      <c r="D130" s="11">
        <f t="shared" si="3"/>
        <v>5555</v>
      </c>
      <c r="E130" s="11">
        <v>2651</v>
      </c>
      <c r="F130" s="11">
        <v>2904</v>
      </c>
      <c r="G130" s="12">
        <f t="shared" si="4"/>
        <v>91.287878787878782</v>
      </c>
      <c r="H130" s="12">
        <f t="shared" si="5"/>
        <v>2.6190476190476191</v>
      </c>
    </row>
    <row r="131" spans="1:8" ht="30" customHeight="1">
      <c r="A131" s="250" t="s">
        <v>70</v>
      </c>
      <c r="B131" s="250"/>
      <c r="C131" s="251"/>
      <c r="D131" s="251"/>
      <c r="E131" s="251"/>
      <c r="F131" s="251"/>
      <c r="G131" s="251"/>
      <c r="H131" s="251"/>
    </row>
  </sheetData>
  <mergeCells count="28">
    <mergeCell ref="H3:H4"/>
    <mergeCell ref="A3:A4"/>
    <mergeCell ref="B3:B4"/>
    <mergeCell ref="C3:C4"/>
    <mergeCell ref="D3:F3"/>
    <mergeCell ref="G3:G4"/>
    <mergeCell ref="A71:A76"/>
    <mergeCell ref="A5:A10"/>
    <mergeCell ref="A11:A16"/>
    <mergeCell ref="A17:A22"/>
    <mergeCell ref="A23:A28"/>
    <mergeCell ref="A29:A34"/>
    <mergeCell ref="A35:A40"/>
    <mergeCell ref="A41:A46"/>
    <mergeCell ref="A47:A52"/>
    <mergeCell ref="A53:A58"/>
    <mergeCell ref="A59:A64"/>
    <mergeCell ref="A65:A70"/>
    <mergeCell ref="A113:A118"/>
    <mergeCell ref="A119:A124"/>
    <mergeCell ref="A125:A130"/>
    <mergeCell ref="A131:H131"/>
    <mergeCell ref="A77:A82"/>
    <mergeCell ref="A83:A88"/>
    <mergeCell ref="A89:A94"/>
    <mergeCell ref="A95:A100"/>
    <mergeCell ref="A101:A106"/>
    <mergeCell ref="A107:A112"/>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topLeftCell="F13" zoomScale="90" zoomScaleNormal="90" workbookViewId="0">
      <selection activeCell="C3" sqref="C3:E4"/>
    </sheetView>
  </sheetViews>
  <sheetFormatPr defaultRowHeight="13.5"/>
  <cols>
    <col min="1" max="1" width="6.25" style="30" customWidth="1"/>
    <col min="2" max="2" width="23.625" style="30" customWidth="1"/>
    <col min="3" max="8" width="10.625" style="30" customWidth="1"/>
    <col min="9" max="9" width="6.25" style="30" customWidth="1"/>
    <col min="10" max="10" width="23.625" style="30" customWidth="1"/>
    <col min="11" max="19" width="10.625" style="30" customWidth="1"/>
    <col min="20" max="16384" width="9" style="30"/>
  </cols>
  <sheetData>
    <row r="1" spans="1:21" s="29" customFormat="1" ht="17.25">
      <c r="A1" s="1" t="s">
        <v>430</v>
      </c>
      <c r="B1" s="1"/>
      <c r="I1" s="1"/>
      <c r="J1" s="1"/>
    </row>
    <row r="2" spans="1:21" s="29" customFormat="1" ht="17.25">
      <c r="C2" s="283"/>
      <c r="D2" s="284"/>
      <c r="E2" s="284"/>
      <c r="F2" s="283"/>
      <c r="G2" s="284"/>
      <c r="H2" s="284"/>
      <c r="P2" s="140"/>
      <c r="S2" s="140" t="s">
        <v>431</v>
      </c>
      <c r="T2" s="99"/>
      <c r="U2" s="99"/>
    </row>
    <row r="3" spans="1:21" ht="30" customHeight="1">
      <c r="A3" s="290" t="s">
        <v>432</v>
      </c>
      <c r="B3" s="291"/>
      <c r="C3" s="278" t="s">
        <v>351</v>
      </c>
      <c r="D3" s="279"/>
      <c r="E3" s="280"/>
      <c r="F3" s="278" t="s">
        <v>352</v>
      </c>
      <c r="G3" s="279"/>
      <c r="H3" s="280"/>
      <c r="I3" s="285" t="s">
        <v>432</v>
      </c>
      <c r="J3" s="286"/>
      <c r="K3" s="278" t="s">
        <v>353</v>
      </c>
      <c r="L3" s="279"/>
      <c r="M3" s="280"/>
      <c r="N3" s="278" t="s">
        <v>354</v>
      </c>
      <c r="O3" s="279"/>
      <c r="P3" s="280"/>
      <c r="Q3" s="278" t="s">
        <v>355</v>
      </c>
      <c r="R3" s="279"/>
      <c r="S3" s="280"/>
      <c r="U3" s="139"/>
    </row>
    <row r="4" spans="1:21" ht="30" customHeight="1">
      <c r="A4" s="292"/>
      <c r="B4" s="293"/>
      <c r="C4" s="101" t="s">
        <v>312</v>
      </c>
      <c r="D4" s="141" t="s">
        <v>9</v>
      </c>
      <c r="E4" s="141" t="s">
        <v>10</v>
      </c>
      <c r="F4" s="101" t="s">
        <v>312</v>
      </c>
      <c r="G4" s="141" t="s">
        <v>9</v>
      </c>
      <c r="H4" s="141" t="s">
        <v>10</v>
      </c>
      <c r="I4" s="287"/>
      <c r="J4" s="288"/>
      <c r="K4" s="101" t="s">
        <v>312</v>
      </c>
      <c r="L4" s="9" t="s">
        <v>9</v>
      </c>
      <c r="M4" s="9" t="s">
        <v>10</v>
      </c>
      <c r="N4" s="101" t="s">
        <v>312</v>
      </c>
      <c r="O4" s="9" t="s">
        <v>9</v>
      </c>
      <c r="P4" s="9" t="s">
        <v>10</v>
      </c>
      <c r="Q4" s="101" t="s">
        <v>312</v>
      </c>
      <c r="R4" s="9" t="s">
        <v>9</v>
      </c>
      <c r="S4" s="9" t="s">
        <v>10</v>
      </c>
    </row>
    <row r="5" spans="1:21" ht="30" customHeight="1">
      <c r="A5" s="103" t="s">
        <v>356</v>
      </c>
      <c r="B5" s="142" t="s">
        <v>357</v>
      </c>
      <c r="C5" s="105">
        <f t="shared" ref="C5:H5" si="0">SUM(C6:C15)</f>
        <v>29578</v>
      </c>
      <c r="D5" s="105">
        <f t="shared" si="0"/>
        <v>17273</v>
      </c>
      <c r="E5" s="105">
        <f t="shared" si="0"/>
        <v>12305</v>
      </c>
      <c r="F5" s="105">
        <f t="shared" si="0"/>
        <v>27925</v>
      </c>
      <c r="G5" s="105">
        <f t="shared" si="0"/>
        <v>16175</v>
      </c>
      <c r="H5" s="105">
        <f t="shared" si="0"/>
        <v>11750</v>
      </c>
      <c r="I5" s="103" t="s">
        <v>356</v>
      </c>
      <c r="J5" s="142" t="s">
        <v>357</v>
      </c>
      <c r="K5" s="105">
        <f t="shared" ref="K5:P5" si="1">SUM(K6:K17)</f>
        <v>25954</v>
      </c>
      <c r="L5" s="105">
        <f t="shared" si="1"/>
        <v>14786</v>
      </c>
      <c r="M5" s="105">
        <f t="shared" si="1"/>
        <v>11168</v>
      </c>
      <c r="N5" s="107">
        <f t="shared" si="1"/>
        <v>24686</v>
      </c>
      <c r="O5" s="107">
        <f t="shared" si="1"/>
        <v>13819</v>
      </c>
      <c r="P5" s="107">
        <f t="shared" si="1"/>
        <v>10867</v>
      </c>
      <c r="Q5" s="107">
        <f>SUM(Q6:Q17)</f>
        <v>24566</v>
      </c>
      <c r="R5" s="107">
        <f>SUM(R6:R17)</f>
        <v>13481</v>
      </c>
      <c r="S5" s="107">
        <f>SUM(S6:S17)</f>
        <v>11085</v>
      </c>
    </row>
    <row r="6" spans="1:21" ht="30" customHeight="1">
      <c r="A6" s="108" t="s">
        <v>358</v>
      </c>
      <c r="B6" s="109" t="s">
        <v>433</v>
      </c>
      <c r="C6" s="110">
        <f>SUM(D6:E6)</f>
        <v>3962</v>
      </c>
      <c r="D6" s="111">
        <v>2460</v>
      </c>
      <c r="E6" s="111">
        <v>1502</v>
      </c>
      <c r="F6" s="110">
        <f>SUM(G6:H6)</f>
        <v>3944</v>
      </c>
      <c r="G6" s="111">
        <v>2276</v>
      </c>
      <c r="H6" s="111">
        <v>1668</v>
      </c>
      <c r="I6" s="108" t="s">
        <v>358</v>
      </c>
      <c r="J6" s="109" t="s">
        <v>434</v>
      </c>
      <c r="K6" s="110">
        <f>SUM(L6:M6)</f>
        <v>851</v>
      </c>
      <c r="L6" s="111">
        <v>751</v>
      </c>
      <c r="M6" s="111">
        <v>100</v>
      </c>
      <c r="N6" s="107">
        <f>SUM(O6:P6)</f>
        <v>824</v>
      </c>
      <c r="O6" s="67">
        <v>719</v>
      </c>
      <c r="P6" s="67">
        <v>105</v>
      </c>
      <c r="Q6" s="107">
        <f>SUM(R6:S6)</f>
        <v>631</v>
      </c>
      <c r="R6" s="67">
        <v>539</v>
      </c>
      <c r="S6" s="67">
        <v>92</v>
      </c>
    </row>
    <row r="7" spans="1:21" ht="30" customHeight="1">
      <c r="A7" s="108" t="s">
        <v>362</v>
      </c>
      <c r="B7" s="109" t="s">
        <v>434</v>
      </c>
      <c r="C7" s="110">
        <f t="shared" ref="C7:C15" si="2">SUM(D7:E7)</f>
        <v>1195</v>
      </c>
      <c r="D7" s="111">
        <v>1073</v>
      </c>
      <c r="E7" s="114">
        <v>122</v>
      </c>
      <c r="F7" s="110">
        <f t="shared" ref="F7:F15" si="3">SUM(G7:H7)</f>
        <v>896</v>
      </c>
      <c r="G7" s="111">
        <v>811</v>
      </c>
      <c r="H7" s="114">
        <v>85</v>
      </c>
      <c r="I7" s="108" t="s">
        <v>362</v>
      </c>
      <c r="J7" s="109" t="s">
        <v>433</v>
      </c>
      <c r="K7" s="110">
        <f t="shared" ref="K7:K17" si="4">SUM(L7:M7)</f>
        <v>3858</v>
      </c>
      <c r="L7" s="111">
        <v>2137</v>
      </c>
      <c r="M7" s="114">
        <v>1721</v>
      </c>
      <c r="N7" s="107">
        <f t="shared" ref="N7:N17" si="5">SUM(O7:P7)</f>
        <v>3990</v>
      </c>
      <c r="O7" s="67">
        <v>2111</v>
      </c>
      <c r="P7" s="67">
        <v>1879</v>
      </c>
      <c r="Q7" s="107">
        <f t="shared" ref="Q7:Q17" si="6">SUM(R7:S7)</f>
        <v>4140</v>
      </c>
      <c r="R7" s="67">
        <v>2069</v>
      </c>
      <c r="S7" s="67">
        <v>2071</v>
      </c>
    </row>
    <row r="8" spans="1:21" ht="30" customHeight="1">
      <c r="A8" s="108" t="s">
        <v>366</v>
      </c>
      <c r="B8" s="109" t="s">
        <v>435</v>
      </c>
      <c r="C8" s="110">
        <f t="shared" si="2"/>
        <v>5474</v>
      </c>
      <c r="D8" s="111">
        <v>1947</v>
      </c>
      <c r="E8" s="111">
        <v>3527</v>
      </c>
      <c r="F8" s="110">
        <f t="shared" si="3"/>
        <v>5207</v>
      </c>
      <c r="G8" s="111">
        <v>1933</v>
      </c>
      <c r="H8" s="111">
        <v>3274</v>
      </c>
      <c r="I8" s="108" t="s">
        <v>366</v>
      </c>
      <c r="J8" s="109" t="s">
        <v>435</v>
      </c>
      <c r="K8" s="110">
        <f t="shared" si="4"/>
        <v>4559</v>
      </c>
      <c r="L8" s="111">
        <v>1773</v>
      </c>
      <c r="M8" s="111">
        <v>2786</v>
      </c>
      <c r="N8" s="107">
        <f t="shared" si="5"/>
        <v>4639</v>
      </c>
      <c r="O8" s="67">
        <v>1792</v>
      </c>
      <c r="P8" s="67">
        <v>2847</v>
      </c>
      <c r="Q8" s="107">
        <f t="shared" si="6"/>
        <v>4943</v>
      </c>
      <c r="R8" s="67">
        <v>2032</v>
      </c>
      <c r="S8" s="67">
        <v>2911</v>
      </c>
    </row>
    <row r="9" spans="1:21" ht="30" customHeight="1">
      <c r="A9" s="108" t="s">
        <v>371</v>
      </c>
      <c r="B9" s="109" t="s">
        <v>436</v>
      </c>
      <c r="C9" s="110">
        <f t="shared" si="2"/>
        <v>3616</v>
      </c>
      <c r="D9" s="111">
        <v>2299</v>
      </c>
      <c r="E9" s="111">
        <v>1317</v>
      </c>
      <c r="F9" s="110">
        <f t="shared" si="3"/>
        <v>3495</v>
      </c>
      <c r="G9" s="111">
        <v>2123</v>
      </c>
      <c r="H9" s="111">
        <v>1372</v>
      </c>
      <c r="I9" s="108" t="s">
        <v>371</v>
      </c>
      <c r="J9" s="109" t="s">
        <v>436</v>
      </c>
      <c r="K9" s="110">
        <f t="shared" si="4"/>
        <v>3071</v>
      </c>
      <c r="L9" s="111">
        <v>1736</v>
      </c>
      <c r="M9" s="111">
        <v>1335</v>
      </c>
      <c r="N9" s="107">
        <f t="shared" si="5"/>
        <v>2797</v>
      </c>
      <c r="O9" s="67">
        <v>1542</v>
      </c>
      <c r="P9" s="67">
        <v>1255</v>
      </c>
      <c r="Q9" s="107">
        <f t="shared" si="6"/>
        <v>2388</v>
      </c>
      <c r="R9" s="67">
        <v>1263</v>
      </c>
      <c r="S9" s="67">
        <v>1125</v>
      </c>
    </row>
    <row r="10" spans="1:21" ht="30" customHeight="1">
      <c r="A10" s="117" t="s">
        <v>374</v>
      </c>
      <c r="B10" s="116" t="s">
        <v>437</v>
      </c>
      <c r="C10" s="110">
        <f t="shared" si="2"/>
        <v>2771</v>
      </c>
      <c r="D10" s="118">
        <v>964</v>
      </c>
      <c r="E10" s="118">
        <v>1807</v>
      </c>
      <c r="F10" s="110">
        <f t="shared" si="3"/>
        <v>2888</v>
      </c>
      <c r="G10" s="118">
        <v>1007</v>
      </c>
      <c r="H10" s="118">
        <v>1881</v>
      </c>
      <c r="I10" s="117" t="s">
        <v>374</v>
      </c>
      <c r="J10" s="116" t="s">
        <v>437</v>
      </c>
      <c r="K10" s="110">
        <f t="shared" si="4"/>
        <v>3208</v>
      </c>
      <c r="L10" s="118">
        <v>1073</v>
      </c>
      <c r="M10" s="118">
        <v>2135</v>
      </c>
      <c r="N10" s="107">
        <f t="shared" si="5"/>
        <v>3226</v>
      </c>
      <c r="O10" s="67">
        <v>1094</v>
      </c>
      <c r="P10" s="67">
        <v>2132</v>
      </c>
      <c r="Q10" s="107">
        <f t="shared" si="6"/>
        <v>3187</v>
      </c>
      <c r="R10" s="67">
        <v>1081</v>
      </c>
      <c r="S10" s="67">
        <v>2106</v>
      </c>
    </row>
    <row r="11" spans="1:21" ht="30" customHeight="1">
      <c r="A11" s="121" t="s">
        <v>377</v>
      </c>
      <c r="B11" s="120" t="s">
        <v>438</v>
      </c>
      <c r="C11" s="110">
        <f t="shared" si="2"/>
        <v>281</v>
      </c>
      <c r="D11" s="122">
        <v>263</v>
      </c>
      <c r="E11" s="122">
        <v>18</v>
      </c>
      <c r="F11" s="110">
        <f t="shared" si="3"/>
        <v>288</v>
      </c>
      <c r="G11" s="122">
        <v>271</v>
      </c>
      <c r="H11" s="122">
        <v>17</v>
      </c>
      <c r="I11" s="121" t="s">
        <v>377</v>
      </c>
      <c r="J11" s="120" t="s">
        <v>438</v>
      </c>
      <c r="K11" s="110">
        <f t="shared" si="4"/>
        <v>298</v>
      </c>
      <c r="L11" s="122">
        <v>279</v>
      </c>
      <c r="M11" s="122">
        <v>19</v>
      </c>
      <c r="N11" s="107">
        <f t="shared" si="5"/>
        <v>288</v>
      </c>
      <c r="O11" s="67">
        <v>266</v>
      </c>
      <c r="P11" s="67">
        <v>22</v>
      </c>
      <c r="Q11" s="107">
        <f t="shared" si="6"/>
        <v>293</v>
      </c>
      <c r="R11" s="67">
        <v>260</v>
      </c>
      <c r="S11" s="67">
        <v>33</v>
      </c>
    </row>
    <row r="12" spans="1:21" ht="30" customHeight="1">
      <c r="A12" s="121" t="s">
        <v>382</v>
      </c>
      <c r="B12" s="120" t="s">
        <v>439</v>
      </c>
      <c r="C12" s="110">
        <f t="shared" si="2"/>
        <v>1152</v>
      </c>
      <c r="D12" s="122">
        <v>672</v>
      </c>
      <c r="E12" s="122">
        <v>480</v>
      </c>
      <c r="F12" s="110">
        <f t="shared" si="3"/>
        <v>1151</v>
      </c>
      <c r="G12" s="122">
        <v>695</v>
      </c>
      <c r="H12" s="122">
        <v>456</v>
      </c>
      <c r="I12" s="121" t="s">
        <v>382</v>
      </c>
      <c r="J12" s="120" t="s">
        <v>440</v>
      </c>
      <c r="K12" s="110">
        <f t="shared" si="4"/>
        <v>875</v>
      </c>
      <c r="L12" s="122">
        <v>565</v>
      </c>
      <c r="M12" s="122">
        <v>310</v>
      </c>
      <c r="N12" s="107">
        <f t="shared" si="5"/>
        <v>793</v>
      </c>
      <c r="O12" s="67">
        <v>529</v>
      </c>
      <c r="P12" s="67">
        <v>264</v>
      </c>
      <c r="Q12" s="107">
        <f t="shared" si="6"/>
        <v>713</v>
      </c>
      <c r="R12" s="67">
        <v>456</v>
      </c>
      <c r="S12" s="67">
        <v>257</v>
      </c>
    </row>
    <row r="13" spans="1:21" ht="30" customHeight="1">
      <c r="A13" s="117" t="s">
        <v>385</v>
      </c>
      <c r="B13" s="116" t="s">
        <v>441</v>
      </c>
      <c r="C13" s="110">
        <f t="shared" si="2"/>
        <v>627</v>
      </c>
      <c r="D13" s="118">
        <v>574</v>
      </c>
      <c r="E13" s="118">
        <v>53</v>
      </c>
      <c r="F13" s="110">
        <f t="shared" si="3"/>
        <v>528</v>
      </c>
      <c r="G13" s="118">
        <v>491</v>
      </c>
      <c r="H13" s="118">
        <v>37</v>
      </c>
      <c r="I13" s="117" t="s">
        <v>385</v>
      </c>
      <c r="J13" s="116" t="s">
        <v>442</v>
      </c>
      <c r="K13" s="110">
        <f t="shared" si="4"/>
        <v>5388</v>
      </c>
      <c r="L13" s="118">
        <v>3677</v>
      </c>
      <c r="M13" s="118">
        <v>1711</v>
      </c>
      <c r="N13" s="107">
        <f t="shared" si="5"/>
        <v>4902</v>
      </c>
      <c r="O13" s="67">
        <v>3362</v>
      </c>
      <c r="P13" s="67">
        <v>1540</v>
      </c>
      <c r="Q13" s="107">
        <f t="shared" si="6"/>
        <v>4989</v>
      </c>
      <c r="R13" s="67">
        <v>3412</v>
      </c>
      <c r="S13" s="67">
        <v>1577</v>
      </c>
    </row>
    <row r="14" spans="1:21" ht="30" customHeight="1">
      <c r="A14" s="117" t="s">
        <v>389</v>
      </c>
      <c r="B14" s="116" t="s">
        <v>443</v>
      </c>
      <c r="C14" s="110">
        <f t="shared" si="2"/>
        <v>10493</v>
      </c>
      <c r="D14" s="118">
        <v>7016</v>
      </c>
      <c r="E14" s="118">
        <v>3477</v>
      </c>
      <c r="F14" s="110">
        <f t="shared" si="3"/>
        <v>9499</v>
      </c>
      <c r="G14" s="118">
        <v>6552</v>
      </c>
      <c r="H14" s="118">
        <v>2947</v>
      </c>
      <c r="I14" s="117" t="s">
        <v>389</v>
      </c>
      <c r="J14" s="116" t="s">
        <v>444</v>
      </c>
      <c r="K14" s="110">
        <f t="shared" si="4"/>
        <v>569</v>
      </c>
      <c r="L14" s="118">
        <v>544</v>
      </c>
      <c r="M14" s="118">
        <v>25</v>
      </c>
      <c r="N14" s="107">
        <f t="shared" si="5"/>
        <v>536</v>
      </c>
      <c r="O14" s="67">
        <v>513</v>
      </c>
      <c r="P14" s="67">
        <v>23</v>
      </c>
      <c r="Q14" s="107">
        <f t="shared" si="6"/>
        <v>484</v>
      </c>
      <c r="R14" s="67">
        <v>463</v>
      </c>
      <c r="S14" s="67">
        <v>21</v>
      </c>
    </row>
    <row r="15" spans="1:21" ht="30" customHeight="1">
      <c r="A15" s="117" t="s">
        <v>393</v>
      </c>
      <c r="B15" s="116" t="s">
        <v>445</v>
      </c>
      <c r="C15" s="110">
        <f t="shared" si="2"/>
        <v>7</v>
      </c>
      <c r="D15" s="118">
        <v>5</v>
      </c>
      <c r="E15" s="118">
        <v>2</v>
      </c>
      <c r="F15" s="110">
        <f t="shared" si="3"/>
        <v>29</v>
      </c>
      <c r="G15" s="118">
        <v>16</v>
      </c>
      <c r="H15" s="118">
        <v>13</v>
      </c>
      <c r="I15" s="117" t="s">
        <v>393</v>
      </c>
      <c r="J15" s="116" t="s">
        <v>446</v>
      </c>
      <c r="K15" s="110">
        <f t="shared" si="4"/>
        <v>1036</v>
      </c>
      <c r="L15" s="118">
        <v>1012</v>
      </c>
      <c r="M15" s="118">
        <v>24</v>
      </c>
      <c r="N15" s="107">
        <f t="shared" si="5"/>
        <v>961</v>
      </c>
      <c r="O15" s="67">
        <v>940</v>
      </c>
      <c r="P15" s="67">
        <v>21</v>
      </c>
      <c r="Q15" s="107">
        <f t="shared" si="6"/>
        <v>975</v>
      </c>
      <c r="R15" s="67">
        <v>944</v>
      </c>
      <c r="S15" s="67">
        <v>31</v>
      </c>
    </row>
    <row r="16" spans="1:21" ht="30" customHeight="1">
      <c r="A16" s="127"/>
      <c r="B16" s="143"/>
      <c r="C16" s="129"/>
      <c r="D16" s="119"/>
      <c r="E16" s="119"/>
      <c r="F16" s="129"/>
      <c r="G16" s="119"/>
      <c r="H16" s="119"/>
      <c r="I16" s="117" t="s">
        <v>396</v>
      </c>
      <c r="J16" s="116" t="s">
        <v>447</v>
      </c>
      <c r="K16" s="110">
        <f t="shared" si="4"/>
        <v>1414</v>
      </c>
      <c r="L16" s="118">
        <v>695</v>
      </c>
      <c r="M16" s="118">
        <v>719</v>
      </c>
      <c r="N16" s="107">
        <f t="shared" si="5"/>
        <v>1383</v>
      </c>
      <c r="O16" s="67">
        <v>727</v>
      </c>
      <c r="P16" s="67">
        <v>656</v>
      </c>
      <c r="Q16" s="107">
        <f t="shared" si="6"/>
        <v>1550</v>
      </c>
      <c r="R16" s="67">
        <v>811</v>
      </c>
      <c r="S16" s="67">
        <v>739</v>
      </c>
    </row>
    <row r="17" spans="1:19" ht="30" customHeight="1">
      <c r="A17" s="127"/>
      <c r="B17" s="143"/>
      <c r="C17" s="129"/>
      <c r="D17" s="119"/>
      <c r="E17" s="119"/>
      <c r="F17" s="129"/>
      <c r="G17" s="119"/>
      <c r="H17" s="119"/>
      <c r="I17" s="117" t="s">
        <v>399</v>
      </c>
      <c r="J17" s="116" t="s">
        <v>445</v>
      </c>
      <c r="K17" s="110">
        <f t="shared" si="4"/>
        <v>827</v>
      </c>
      <c r="L17" s="118">
        <v>544</v>
      </c>
      <c r="M17" s="118">
        <v>283</v>
      </c>
      <c r="N17" s="107">
        <f t="shared" si="5"/>
        <v>347</v>
      </c>
      <c r="O17" s="67">
        <v>224</v>
      </c>
      <c r="P17" s="67">
        <v>123</v>
      </c>
      <c r="Q17" s="107">
        <f t="shared" si="6"/>
        <v>273</v>
      </c>
      <c r="R17" s="67">
        <v>151</v>
      </c>
      <c r="S17" s="67">
        <v>122</v>
      </c>
    </row>
    <row r="18" spans="1:19" ht="17.25">
      <c r="A18" s="134"/>
      <c r="B18" s="134"/>
      <c r="C18" s="135"/>
      <c r="D18" s="136"/>
      <c r="E18" s="136"/>
      <c r="F18" s="135"/>
      <c r="G18" s="136"/>
      <c r="H18" s="144"/>
      <c r="I18" s="134"/>
      <c r="J18" s="134"/>
      <c r="K18" s="135"/>
      <c r="L18" s="136"/>
      <c r="P18" s="144"/>
      <c r="Q18" s="39"/>
      <c r="R18" s="39"/>
      <c r="S18" s="2" t="s">
        <v>70</v>
      </c>
    </row>
    <row r="19" spans="1:19">
      <c r="A19" s="138"/>
      <c r="B19" s="138"/>
      <c r="C19" s="137"/>
      <c r="F19" s="137"/>
      <c r="I19" s="138"/>
      <c r="J19" s="138"/>
      <c r="K19" s="137"/>
    </row>
    <row r="20" spans="1:19">
      <c r="A20" s="138"/>
      <c r="B20" s="138"/>
      <c r="C20" s="137"/>
      <c r="F20" s="137"/>
      <c r="I20" s="138"/>
      <c r="J20" s="138"/>
      <c r="K20" s="137"/>
    </row>
    <row r="21" spans="1:19">
      <c r="A21" s="138"/>
      <c r="B21" s="138"/>
      <c r="C21" s="137"/>
      <c r="F21" s="137"/>
      <c r="I21" s="138"/>
      <c r="J21" s="138"/>
      <c r="K21" s="137"/>
    </row>
    <row r="22" spans="1:19">
      <c r="A22" s="138"/>
      <c r="B22" s="138"/>
      <c r="C22" s="137"/>
      <c r="F22" s="137"/>
      <c r="I22" s="138"/>
      <c r="J22" s="138"/>
      <c r="K22" s="137"/>
    </row>
    <row r="23" spans="1:19">
      <c r="A23" s="138"/>
      <c r="B23" s="138"/>
      <c r="C23" s="137"/>
      <c r="F23" s="137"/>
      <c r="I23" s="138"/>
      <c r="J23" s="138"/>
      <c r="K23" s="137"/>
    </row>
    <row r="24" spans="1:19">
      <c r="A24" s="138"/>
      <c r="B24" s="138"/>
      <c r="C24" s="137"/>
      <c r="F24" s="137"/>
      <c r="I24" s="138"/>
      <c r="J24" s="138"/>
      <c r="K24" s="137"/>
    </row>
    <row r="25" spans="1:19">
      <c r="A25" s="138"/>
      <c r="B25" s="138"/>
      <c r="C25" s="137"/>
      <c r="F25" s="137"/>
      <c r="I25" s="138"/>
      <c r="J25" s="138"/>
      <c r="K25" s="137"/>
    </row>
    <row r="26" spans="1:19">
      <c r="A26" s="138"/>
      <c r="B26" s="138"/>
      <c r="C26" s="137"/>
      <c r="F26" s="137"/>
      <c r="I26" s="138"/>
      <c r="J26" s="138"/>
      <c r="K26" s="137"/>
    </row>
    <row r="27" spans="1:19">
      <c r="A27" s="138"/>
      <c r="B27" s="138"/>
      <c r="C27" s="137"/>
      <c r="F27" s="137"/>
      <c r="I27" s="138"/>
      <c r="J27" s="138"/>
      <c r="K27" s="137"/>
    </row>
    <row r="28" spans="1:19">
      <c r="A28" s="138"/>
      <c r="B28" s="138"/>
      <c r="C28" s="137"/>
      <c r="F28" s="137"/>
      <c r="I28" s="138"/>
      <c r="J28" s="138"/>
      <c r="K28" s="137"/>
    </row>
    <row r="29" spans="1:19">
      <c r="A29" s="138"/>
      <c r="B29" s="138"/>
      <c r="C29" s="137"/>
      <c r="F29" s="137"/>
      <c r="I29" s="138"/>
      <c r="J29" s="138"/>
      <c r="K29" s="137"/>
    </row>
    <row r="30" spans="1:19">
      <c r="A30" s="138"/>
      <c r="B30" s="138"/>
      <c r="C30" s="137"/>
      <c r="F30" s="137"/>
      <c r="I30" s="138"/>
      <c r="J30" s="138"/>
      <c r="K30" s="137"/>
    </row>
    <row r="31" spans="1:19">
      <c r="A31" s="138"/>
      <c r="B31" s="138"/>
      <c r="C31" s="137"/>
      <c r="F31" s="137"/>
      <c r="I31" s="138"/>
      <c r="J31" s="138"/>
      <c r="K31" s="137"/>
    </row>
    <row r="32" spans="1:19">
      <c r="A32" s="138"/>
      <c r="B32" s="138"/>
      <c r="C32" s="137"/>
      <c r="F32" s="137"/>
      <c r="I32" s="138"/>
      <c r="J32" s="138"/>
      <c r="K32" s="137"/>
    </row>
    <row r="33" spans="1:11">
      <c r="A33" s="138"/>
      <c r="B33" s="138"/>
      <c r="C33" s="137"/>
      <c r="F33" s="137"/>
      <c r="I33" s="138"/>
      <c r="J33" s="138"/>
      <c r="K33" s="137"/>
    </row>
    <row r="34" spans="1:11">
      <c r="A34" s="138"/>
      <c r="B34" s="138"/>
      <c r="C34" s="137"/>
      <c r="F34" s="137"/>
      <c r="I34" s="138"/>
      <c r="J34" s="138"/>
      <c r="K34" s="137"/>
    </row>
    <row r="35" spans="1:11">
      <c r="A35" s="138"/>
      <c r="B35" s="138"/>
      <c r="C35" s="137"/>
      <c r="F35" s="137"/>
      <c r="I35" s="138"/>
      <c r="J35" s="138"/>
      <c r="K35" s="137"/>
    </row>
    <row r="36" spans="1:11">
      <c r="A36" s="138"/>
      <c r="B36" s="138"/>
      <c r="C36" s="137"/>
      <c r="F36" s="137"/>
      <c r="I36" s="138"/>
      <c r="J36" s="138"/>
      <c r="K36" s="137"/>
    </row>
    <row r="37" spans="1:11">
      <c r="A37" s="138"/>
      <c r="B37" s="138"/>
      <c r="C37" s="137"/>
      <c r="F37" s="137"/>
      <c r="I37" s="138"/>
      <c r="J37" s="138"/>
      <c r="K37" s="137"/>
    </row>
    <row r="38" spans="1:11">
      <c r="A38" s="138"/>
      <c r="B38" s="138"/>
      <c r="C38" s="137"/>
      <c r="F38" s="137"/>
      <c r="I38" s="138"/>
      <c r="J38" s="138"/>
      <c r="K38" s="137"/>
    </row>
    <row r="39" spans="1:11">
      <c r="A39" s="138"/>
      <c r="B39" s="138"/>
      <c r="C39" s="137"/>
      <c r="F39" s="137"/>
      <c r="I39" s="138"/>
      <c r="J39" s="138"/>
      <c r="K39" s="137"/>
    </row>
    <row r="40" spans="1:11">
      <c r="A40" s="138"/>
      <c r="B40" s="138"/>
      <c r="C40" s="137"/>
      <c r="F40" s="137"/>
      <c r="I40" s="138"/>
      <c r="J40" s="138"/>
      <c r="K40" s="137"/>
    </row>
    <row r="41" spans="1:11">
      <c r="A41" s="138"/>
      <c r="B41" s="138"/>
      <c r="C41" s="137"/>
      <c r="F41" s="137"/>
      <c r="I41" s="138"/>
      <c r="J41" s="138"/>
      <c r="K41" s="137"/>
    </row>
    <row r="42" spans="1:11">
      <c r="A42" s="138"/>
      <c r="B42" s="138"/>
      <c r="C42" s="137"/>
      <c r="F42" s="137"/>
      <c r="I42" s="138"/>
      <c r="J42" s="138"/>
      <c r="K42" s="137"/>
    </row>
    <row r="43" spans="1:11">
      <c r="A43" s="138"/>
      <c r="B43" s="138"/>
      <c r="C43" s="137"/>
      <c r="F43" s="137"/>
      <c r="I43" s="138"/>
      <c r="J43" s="138"/>
      <c r="K43" s="137"/>
    </row>
    <row r="44" spans="1:11">
      <c r="A44" s="138"/>
      <c r="B44" s="138"/>
      <c r="C44" s="137"/>
      <c r="F44" s="137"/>
      <c r="I44" s="138"/>
      <c r="J44" s="138"/>
      <c r="K44" s="137"/>
    </row>
    <row r="45" spans="1:11">
      <c r="A45" s="138"/>
      <c r="B45" s="138"/>
      <c r="C45" s="137"/>
      <c r="F45" s="137"/>
      <c r="I45" s="138"/>
      <c r="J45" s="138"/>
      <c r="K45" s="137"/>
    </row>
    <row r="46" spans="1:11">
      <c r="A46" s="138"/>
      <c r="B46" s="138"/>
      <c r="C46" s="137"/>
      <c r="F46" s="137"/>
      <c r="I46" s="138"/>
      <c r="J46" s="138"/>
      <c r="K46" s="137"/>
    </row>
    <row r="47" spans="1:11">
      <c r="A47" s="138"/>
      <c r="B47" s="138"/>
      <c r="C47" s="137"/>
      <c r="F47" s="137"/>
      <c r="I47" s="138"/>
      <c r="J47" s="138"/>
      <c r="K47" s="137"/>
    </row>
    <row r="48" spans="1:11">
      <c r="A48" s="138"/>
      <c r="B48" s="138"/>
      <c r="C48" s="137"/>
      <c r="F48" s="137"/>
      <c r="I48" s="138"/>
      <c r="J48" s="138"/>
      <c r="K48" s="137"/>
    </row>
    <row r="49" spans="1:11">
      <c r="A49" s="138"/>
      <c r="B49" s="138"/>
      <c r="C49" s="137"/>
      <c r="F49" s="137"/>
      <c r="I49" s="138"/>
      <c r="J49" s="138"/>
      <c r="K49" s="137"/>
    </row>
    <row r="50" spans="1:11">
      <c r="A50" s="138"/>
      <c r="B50" s="138"/>
      <c r="C50" s="137"/>
      <c r="F50" s="137"/>
      <c r="I50" s="138"/>
      <c r="J50" s="138"/>
      <c r="K50" s="137"/>
    </row>
    <row r="51" spans="1:11">
      <c r="A51" s="138"/>
      <c r="B51" s="138"/>
      <c r="C51" s="137"/>
      <c r="F51" s="137"/>
      <c r="I51" s="138"/>
      <c r="J51" s="138"/>
      <c r="K51" s="137"/>
    </row>
    <row r="52" spans="1:11">
      <c r="A52" s="138"/>
      <c r="B52" s="138"/>
      <c r="C52" s="137"/>
      <c r="F52" s="137"/>
      <c r="I52" s="138"/>
      <c r="J52" s="138"/>
      <c r="K52" s="137"/>
    </row>
    <row r="53" spans="1:11">
      <c r="A53" s="138"/>
      <c r="B53" s="138"/>
      <c r="C53" s="137"/>
      <c r="F53" s="137"/>
      <c r="I53" s="138"/>
      <c r="J53" s="138"/>
      <c r="K53" s="137"/>
    </row>
    <row r="54" spans="1:11">
      <c r="A54" s="138"/>
      <c r="B54" s="138"/>
      <c r="C54" s="137"/>
      <c r="F54" s="137"/>
      <c r="I54" s="138"/>
      <c r="J54" s="138"/>
      <c r="K54" s="137"/>
    </row>
    <row r="55" spans="1:11">
      <c r="A55" s="138"/>
      <c r="B55" s="138"/>
      <c r="C55" s="137"/>
      <c r="F55" s="137"/>
      <c r="I55" s="138"/>
      <c r="J55" s="138"/>
      <c r="K55" s="137"/>
    </row>
    <row r="56" spans="1:11">
      <c r="A56" s="138"/>
      <c r="B56" s="138"/>
      <c r="C56" s="137"/>
      <c r="F56" s="137"/>
      <c r="I56" s="138"/>
      <c r="J56" s="138"/>
      <c r="K56" s="137"/>
    </row>
    <row r="57" spans="1:11">
      <c r="A57" s="138"/>
      <c r="B57" s="138"/>
      <c r="C57" s="137"/>
      <c r="F57" s="137"/>
      <c r="I57" s="138"/>
      <c r="J57" s="138"/>
      <c r="K57" s="137"/>
    </row>
    <row r="58" spans="1:11">
      <c r="A58" s="138"/>
      <c r="B58" s="138"/>
      <c r="C58" s="137"/>
      <c r="F58" s="137"/>
      <c r="I58" s="138"/>
      <c r="J58" s="138"/>
      <c r="K58" s="137"/>
    </row>
    <row r="59" spans="1:11">
      <c r="A59" s="138"/>
      <c r="B59" s="138"/>
      <c r="C59" s="137"/>
      <c r="F59" s="137"/>
      <c r="I59" s="138"/>
      <c r="J59" s="138"/>
      <c r="K59" s="137"/>
    </row>
    <row r="60" spans="1:11">
      <c r="A60" s="138"/>
      <c r="B60" s="138"/>
      <c r="C60" s="137"/>
      <c r="F60" s="137"/>
      <c r="I60" s="138"/>
      <c r="J60" s="138"/>
      <c r="K60" s="137"/>
    </row>
    <row r="61" spans="1:11">
      <c r="A61" s="138"/>
      <c r="B61" s="138"/>
      <c r="C61" s="137"/>
      <c r="F61" s="137"/>
      <c r="I61" s="138"/>
      <c r="J61" s="138"/>
      <c r="K61" s="137"/>
    </row>
    <row r="62" spans="1:11">
      <c r="A62" s="138"/>
      <c r="B62" s="138"/>
      <c r="C62" s="137"/>
      <c r="F62" s="137"/>
      <c r="I62" s="138"/>
      <c r="J62" s="138"/>
      <c r="K62" s="137"/>
    </row>
    <row r="63" spans="1:11">
      <c r="A63" s="138"/>
      <c r="B63" s="138"/>
      <c r="C63" s="137"/>
      <c r="F63" s="137"/>
      <c r="I63" s="138"/>
      <c r="J63" s="138"/>
      <c r="K63" s="137"/>
    </row>
    <row r="64" spans="1:11">
      <c r="A64" s="138"/>
      <c r="B64" s="138"/>
      <c r="C64" s="137"/>
      <c r="F64" s="137"/>
      <c r="I64" s="138"/>
      <c r="J64" s="138"/>
      <c r="K64" s="137"/>
    </row>
    <row r="65" spans="1:11">
      <c r="A65" s="138"/>
      <c r="B65" s="138"/>
      <c r="C65" s="137"/>
      <c r="F65" s="137"/>
      <c r="I65" s="138"/>
      <c r="J65" s="138"/>
      <c r="K65" s="137"/>
    </row>
    <row r="66" spans="1:11">
      <c r="A66" s="138"/>
      <c r="B66" s="138"/>
      <c r="C66" s="137"/>
      <c r="F66" s="137"/>
      <c r="I66" s="138"/>
      <c r="J66" s="138"/>
      <c r="K66" s="137"/>
    </row>
    <row r="67" spans="1:11">
      <c r="A67" s="138"/>
      <c r="B67" s="138"/>
      <c r="C67" s="137"/>
      <c r="F67" s="137"/>
      <c r="I67" s="138"/>
      <c r="J67" s="138"/>
      <c r="K67" s="137"/>
    </row>
    <row r="68" spans="1:11">
      <c r="A68" s="138"/>
      <c r="B68" s="138"/>
      <c r="C68" s="137"/>
      <c r="F68" s="137"/>
      <c r="I68" s="138"/>
      <c r="J68" s="138"/>
      <c r="K68" s="137"/>
    </row>
    <row r="69" spans="1:11">
      <c r="A69" s="138"/>
      <c r="B69" s="138"/>
      <c r="C69" s="137"/>
      <c r="F69" s="137"/>
      <c r="I69" s="138"/>
      <c r="J69" s="138"/>
      <c r="K69" s="137"/>
    </row>
    <row r="70" spans="1:11">
      <c r="A70" s="138"/>
      <c r="B70" s="138"/>
      <c r="C70" s="137"/>
      <c r="F70" s="137"/>
      <c r="I70" s="138"/>
      <c r="J70" s="138"/>
      <c r="K70" s="137"/>
    </row>
    <row r="71" spans="1:11">
      <c r="A71" s="138"/>
      <c r="B71" s="138"/>
      <c r="C71" s="137"/>
      <c r="F71" s="137"/>
      <c r="I71" s="138"/>
      <c r="J71" s="138"/>
      <c r="K71" s="137"/>
    </row>
    <row r="72" spans="1:11">
      <c r="A72" s="138"/>
      <c r="B72" s="138"/>
      <c r="C72" s="137"/>
      <c r="F72" s="137"/>
      <c r="I72" s="138"/>
      <c r="J72" s="138"/>
      <c r="K72" s="137"/>
    </row>
    <row r="73" spans="1:11">
      <c r="A73" s="138"/>
      <c r="B73" s="138"/>
      <c r="C73" s="137"/>
      <c r="F73" s="137"/>
      <c r="I73" s="138"/>
      <c r="J73" s="138"/>
      <c r="K73" s="137"/>
    </row>
    <row r="74" spans="1:11">
      <c r="A74" s="138"/>
      <c r="B74" s="138"/>
      <c r="C74" s="137"/>
      <c r="F74" s="137"/>
      <c r="I74" s="138"/>
      <c r="J74" s="138"/>
      <c r="K74" s="137"/>
    </row>
    <row r="75" spans="1:11">
      <c r="A75" s="138"/>
      <c r="B75" s="138"/>
      <c r="C75" s="137"/>
      <c r="F75" s="137"/>
      <c r="I75" s="138"/>
      <c r="J75" s="138"/>
      <c r="K75" s="137"/>
    </row>
    <row r="76" spans="1:11">
      <c r="A76" s="138"/>
      <c r="B76" s="138"/>
      <c r="C76" s="137"/>
      <c r="F76" s="137"/>
      <c r="I76" s="138"/>
      <c r="J76" s="138"/>
      <c r="K76" s="137"/>
    </row>
    <row r="77" spans="1:11">
      <c r="A77" s="138"/>
      <c r="B77" s="138"/>
      <c r="C77" s="137"/>
      <c r="F77" s="137"/>
      <c r="I77" s="138"/>
      <c r="J77" s="138"/>
      <c r="K77" s="137"/>
    </row>
    <row r="78" spans="1:11">
      <c r="A78" s="138"/>
      <c r="B78" s="138"/>
      <c r="C78" s="137"/>
      <c r="F78" s="137"/>
      <c r="I78" s="138"/>
      <c r="J78" s="138"/>
      <c r="K78" s="137"/>
    </row>
    <row r="79" spans="1:11">
      <c r="A79" s="138"/>
      <c r="B79" s="138"/>
      <c r="C79" s="137"/>
      <c r="F79" s="137"/>
      <c r="I79" s="138"/>
      <c r="J79" s="138"/>
      <c r="K79" s="137"/>
    </row>
    <row r="80" spans="1:11">
      <c r="A80" s="138"/>
      <c r="B80" s="138"/>
      <c r="C80" s="137"/>
      <c r="F80" s="137"/>
      <c r="I80" s="138"/>
      <c r="J80" s="138"/>
      <c r="K80" s="137"/>
    </row>
    <row r="81" spans="1:11">
      <c r="A81" s="138"/>
      <c r="B81" s="138"/>
      <c r="C81" s="137"/>
      <c r="F81" s="137"/>
      <c r="I81" s="138"/>
      <c r="J81" s="138"/>
      <c r="K81" s="137"/>
    </row>
    <row r="82" spans="1:11">
      <c r="A82" s="138"/>
      <c r="B82" s="138"/>
      <c r="C82" s="137"/>
      <c r="F82" s="137"/>
      <c r="I82" s="138"/>
      <c r="J82" s="138"/>
      <c r="K82" s="137"/>
    </row>
    <row r="83" spans="1:11">
      <c r="A83" s="138"/>
      <c r="B83" s="138"/>
      <c r="C83" s="137"/>
      <c r="F83" s="137"/>
      <c r="I83" s="138"/>
      <c r="J83" s="138"/>
      <c r="K83" s="137"/>
    </row>
    <row r="84" spans="1:11">
      <c r="A84" s="138"/>
      <c r="B84" s="138"/>
      <c r="C84" s="137"/>
      <c r="F84" s="137"/>
      <c r="I84" s="138"/>
      <c r="J84" s="138"/>
      <c r="K84" s="137"/>
    </row>
    <row r="85" spans="1:11">
      <c r="A85" s="138"/>
      <c r="B85" s="138"/>
      <c r="C85" s="137"/>
      <c r="F85" s="137"/>
      <c r="I85" s="138"/>
      <c r="J85" s="138"/>
      <c r="K85" s="137"/>
    </row>
    <row r="86" spans="1:11">
      <c r="A86" s="138"/>
      <c r="B86" s="138"/>
      <c r="C86" s="137"/>
      <c r="F86" s="137"/>
      <c r="I86" s="138"/>
      <c r="J86" s="138"/>
      <c r="K86" s="137"/>
    </row>
    <row r="87" spans="1:11">
      <c r="A87" s="138"/>
      <c r="B87" s="138"/>
      <c r="C87" s="137"/>
      <c r="F87" s="137"/>
      <c r="I87" s="138"/>
      <c r="J87" s="138"/>
      <c r="K87" s="137"/>
    </row>
    <row r="88" spans="1:11">
      <c r="A88" s="138"/>
      <c r="B88" s="138"/>
      <c r="C88" s="137"/>
      <c r="F88" s="137"/>
      <c r="I88" s="138"/>
      <c r="J88" s="138"/>
      <c r="K88" s="137"/>
    </row>
    <row r="89" spans="1:11">
      <c r="A89" s="138"/>
      <c r="B89" s="138"/>
      <c r="C89" s="137"/>
      <c r="F89" s="137"/>
      <c r="I89" s="138"/>
      <c r="J89" s="138"/>
      <c r="K89" s="137"/>
    </row>
    <row r="90" spans="1:11">
      <c r="A90" s="138"/>
      <c r="B90" s="138"/>
      <c r="C90" s="137"/>
      <c r="F90" s="137"/>
      <c r="I90" s="138"/>
      <c r="J90" s="138"/>
      <c r="K90" s="137"/>
    </row>
    <row r="91" spans="1:11">
      <c r="A91" s="138"/>
      <c r="B91" s="138"/>
      <c r="C91" s="137"/>
      <c r="F91" s="137"/>
      <c r="I91" s="138"/>
      <c r="J91" s="138"/>
      <c r="K91" s="137"/>
    </row>
    <row r="92" spans="1:11">
      <c r="A92" s="138"/>
      <c r="B92" s="138"/>
      <c r="C92" s="137"/>
      <c r="F92" s="137"/>
      <c r="I92" s="138"/>
      <c r="J92" s="138"/>
      <c r="K92" s="137"/>
    </row>
    <row r="93" spans="1:11">
      <c r="A93" s="138"/>
      <c r="B93" s="138"/>
      <c r="C93" s="137"/>
      <c r="F93" s="137"/>
      <c r="I93" s="138"/>
      <c r="J93" s="138"/>
      <c r="K93" s="137"/>
    </row>
    <row r="94" spans="1:11">
      <c r="A94" s="138"/>
      <c r="B94" s="138"/>
      <c r="C94" s="137"/>
      <c r="F94" s="137"/>
      <c r="I94" s="138"/>
      <c r="J94" s="138"/>
      <c r="K94" s="137"/>
    </row>
    <row r="95" spans="1:11">
      <c r="A95" s="138"/>
      <c r="B95" s="138"/>
      <c r="C95" s="137"/>
      <c r="F95" s="137"/>
      <c r="I95" s="138"/>
      <c r="J95" s="138"/>
      <c r="K95" s="137"/>
    </row>
    <row r="96" spans="1:11">
      <c r="A96" s="138"/>
      <c r="B96" s="138"/>
      <c r="C96" s="137"/>
      <c r="F96" s="137"/>
      <c r="I96" s="138"/>
      <c r="J96" s="138"/>
      <c r="K96" s="137"/>
    </row>
    <row r="97" spans="1:11">
      <c r="A97" s="138"/>
      <c r="B97" s="138"/>
      <c r="C97" s="137"/>
      <c r="F97" s="137"/>
      <c r="I97" s="138"/>
      <c r="J97" s="138"/>
      <c r="K97" s="137"/>
    </row>
    <row r="98" spans="1:11">
      <c r="A98" s="138"/>
      <c r="B98" s="138"/>
      <c r="C98" s="137"/>
      <c r="F98" s="137"/>
      <c r="I98" s="138"/>
      <c r="J98" s="138"/>
      <c r="K98" s="137"/>
    </row>
    <row r="99" spans="1:11">
      <c r="A99" s="138"/>
      <c r="B99" s="138"/>
      <c r="C99" s="137"/>
      <c r="F99" s="137"/>
      <c r="I99" s="138"/>
      <c r="J99" s="138"/>
      <c r="K99" s="137"/>
    </row>
    <row r="100" spans="1:11">
      <c r="A100" s="138"/>
      <c r="B100" s="138"/>
      <c r="C100" s="137"/>
      <c r="F100" s="137"/>
      <c r="I100" s="138"/>
      <c r="J100" s="138"/>
      <c r="K100" s="137"/>
    </row>
    <row r="101" spans="1:11">
      <c r="A101" s="138"/>
      <c r="B101" s="138"/>
      <c r="C101" s="137"/>
      <c r="F101" s="137"/>
      <c r="I101" s="138"/>
      <c r="J101" s="138"/>
      <c r="K101" s="137"/>
    </row>
    <row r="102" spans="1:11">
      <c r="A102" s="138"/>
      <c r="B102" s="138"/>
      <c r="C102" s="137"/>
      <c r="F102" s="137"/>
      <c r="I102" s="138"/>
      <c r="J102" s="138"/>
      <c r="K102" s="137"/>
    </row>
    <row r="103" spans="1:11">
      <c r="A103" s="138"/>
      <c r="B103" s="138"/>
      <c r="C103" s="137"/>
      <c r="F103" s="137"/>
      <c r="I103" s="138"/>
      <c r="J103" s="138"/>
      <c r="K103" s="137"/>
    </row>
    <row r="104" spans="1:11">
      <c r="A104" s="138"/>
      <c r="B104" s="138"/>
      <c r="C104" s="137"/>
      <c r="F104" s="137"/>
      <c r="I104" s="138"/>
      <c r="J104" s="138"/>
      <c r="K104" s="137"/>
    </row>
    <row r="105" spans="1:11">
      <c r="A105" s="138"/>
      <c r="B105" s="138"/>
      <c r="C105" s="137"/>
      <c r="F105" s="137"/>
      <c r="I105" s="138"/>
      <c r="J105" s="138"/>
      <c r="K105" s="137"/>
    </row>
    <row r="106" spans="1:11">
      <c r="A106" s="138"/>
      <c r="B106" s="138"/>
      <c r="C106" s="137"/>
      <c r="F106" s="137"/>
      <c r="I106" s="138"/>
      <c r="J106" s="138"/>
      <c r="K106" s="137"/>
    </row>
    <row r="107" spans="1:11">
      <c r="A107" s="138"/>
      <c r="B107" s="138"/>
      <c r="C107" s="137"/>
      <c r="F107" s="137"/>
      <c r="I107" s="138"/>
      <c r="J107" s="138"/>
      <c r="K107" s="137"/>
    </row>
    <row r="108" spans="1:11">
      <c r="A108" s="138"/>
      <c r="B108" s="138"/>
      <c r="C108" s="137"/>
      <c r="F108" s="137"/>
      <c r="I108" s="138"/>
      <c r="J108" s="138"/>
      <c r="K108" s="137"/>
    </row>
    <row r="109" spans="1:11">
      <c r="A109" s="138"/>
      <c r="B109" s="138"/>
      <c r="C109" s="137"/>
      <c r="F109" s="137"/>
      <c r="I109" s="138"/>
      <c r="J109" s="138"/>
      <c r="K109" s="137"/>
    </row>
    <row r="110" spans="1:11">
      <c r="A110" s="138"/>
      <c r="B110" s="138"/>
      <c r="C110" s="137"/>
      <c r="F110" s="137"/>
      <c r="I110" s="138"/>
      <c r="J110" s="138"/>
      <c r="K110" s="137"/>
    </row>
    <row r="111" spans="1:11">
      <c r="A111" s="138"/>
      <c r="B111" s="138"/>
      <c r="C111" s="137"/>
      <c r="F111" s="137"/>
      <c r="I111" s="138"/>
      <c r="J111" s="138"/>
      <c r="K111" s="137"/>
    </row>
    <row r="112" spans="1:11">
      <c r="A112" s="138"/>
      <c r="B112" s="138"/>
      <c r="C112" s="137"/>
      <c r="F112" s="137"/>
      <c r="I112" s="138"/>
      <c r="J112" s="138"/>
      <c r="K112" s="137"/>
    </row>
    <row r="113" spans="1:11">
      <c r="A113" s="138"/>
      <c r="B113" s="138"/>
      <c r="C113" s="137"/>
      <c r="F113" s="137"/>
      <c r="I113" s="138"/>
      <c r="J113" s="138"/>
      <c r="K113" s="137"/>
    </row>
    <row r="114" spans="1:11">
      <c r="A114" s="138"/>
      <c r="B114" s="138"/>
      <c r="C114" s="137"/>
      <c r="F114" s="137"/>
      <c r="I114" s="138"/>
      <c r="J114" s="138"/>
      <c r="K114" s="137"/>
    </row>
    <row r="115" spans="1:11">
      <c r="A115" s="138"/>
      <c r="B115" s="138"/>
      <c r="C115" s="137"/>
      <c r="F115" s="137"/>
      <c r="I115" s="138"/>
      <c r="J115" s="138"/>
      <c r="K115" s="137"/>
    </row>
    <row r="116" spans="1:11">
      <c r="A116" s="138"/>
      <c r="B116" s="138"/>
      <c r="C116" s="137"/>
      <c r="F116" s="137"/>
      <c r="I116" s="138"/>
      <c r="J116" s="138"/>
      <c r="K116" s="137"/>
    </row>
    <row r="117" spans="1:11">
      <c r="A117" s="138"/>
      <c r="B117" s="138"/>
      <c r="C117" s="137"/>
      <c r="F117" s="137"/>
      <c r="I117" s="138"/>
      <c r="J117" s="138"/>
      <c r="K117" s="137"/>
    </row>
    <row r="118" spans="1:11">
      <c r="A118" s="138"/>
      <c r="B118" s="138"/>
      <c r="C118" s="137"/>
      <c r="F118" s="137"/>
      <c r="I118" s="138"/>
      <c r="J118" s="138"/>
      <c r="K118" s="137"/>
    </row>
    <row r="119" spans="1:11">
      <c r="A119" s="138"/>
      <c r="B119" s="138"/>
      <c r="C119" s="137"/>
      <c r="F119" s="137"/>
      <c r="I119" s="138"/>
      <c r="J119" s="138"/>
      <c r="K119" s="137"/>
    </row>
    <row r="120" spans="1:11">
      <c r="A120" s="138"/>
      <c r="B120" s="138"/>
      <c r="C120" s="137"/>
      <c r="F120" s="137"/>
      <c r="I120" s="138"/>
      <c r="J120" s="138"/>
      <c r="K120" s="137"/>
    </row>
    <row r="121" spans="1:11">
      <c r="A121" s="138"/>
      <c r="B121" s="138"/>
      <c r="C121" s="137"/>
      <c r="F121" s="137"/>
      <c r="I121" s="138"/>
      <c r="J121" s="138"/>
      <c r="K121" s="137"/>
    </row>
    <row r="122" spans="1:11">
      <c r="A122" s="138"/>
      <c r="B122" s="138"/>
      <c r="C122" s="137"/>
      <c r="F122" s="137"/>
      <c r="I122" s="138"/>
      <c r="J122" s="138"/>
      <c r="K122" s="137"/>
    </row>
    <row r="123" spans="1:11">
      <c r="A123" s="138"/>
      <c r="B123" s="138"/>
      <c r="C123" s="137"/>
      <c r="F123" s="137"/>
      <c r="I123" s="138"/>
      <c r="J123" s="138"/>
      <c r="K123" s="137"/>
    </row>
    <row r="124" spans="1:11">
      <c r="A124" s="138"/>
      <c r="B124" s="138"/>
      <c r="C124" s="137"/>
      <c r="F124" s="137"/>
      <c r="I124" s="138"/>
      <c r="J124" s="138"/>
      <c r="K124" s="137"/>
    </row>
    <row r="125" spans="1:11">
      <c r="A125" s="138"/>
      <c r="B125" s="138"/>
      <c r="C125" s="137"/>
      <c r="F125" s="137"/>
      <c r="I125" s="138"/>
      <c r="J125" s="138"/>
      <c r="K125" s="137"/>
    </row>
    <row r="126" spans="1:11">
      <c r="A126" s="138"/>
      <c r="B126" s="138"/>
      <c r="C126" s="137"/>
      <c r="F126" s="137"/>
      <c r="I126" s="138"/>
      <c r="J126" s="138"/>
      <c r="K126" s="137"/>
    </row>
    <row r="127" spans="1:11">
      <c r="A127" s="138"/>
      <c r="B127" s="138"/>
      <c r="C127" s="137"/>
      <c r="F127" s="137"/>
      <c r="I127" s="138"/>
      <c r="J127" s="138"/>
      <c r="K127" s="137"/>
    </row>
    <row r="128" spans="1:11">
      <c r="A128" s="138"/>
      <c r="B128" s="138"/>
      <c r="C128" s="137"/>
      <c r="F128" s="137"/>
      <c r="I128" s="138"/>
      <c r="J128" s="138"/>
      <c r="K128" s="137"/>
    </row>
    <row r="129" spans="1:11">
      <c r="A129" s="138"/>
      <c r="B129" s="138"/>
      <c r="C129" s="137"/>
      <c r="F129" s="137"/>
      <c r="I129" s="138"/>
      <c r="J129" s="138"/>
      <c r="K129" s="137"/>
    </row>
    <row r="130" spans="1:11">
      <c r="A130" s="138"/>
      <c r="B130" s="138"/>
      <c r="C130" s="137"/>
      <c r="F130" s="137"/>
      <c r="I130" s="138"/>
      <c r="J130" s="138"/>
      <c r="K130" s="137"/>
    </row>
    <row r="131" spans="1:11">
      <c r="A131" s="138"/>
      <c r="B131" s="138"/>
      <c r="C131" s="137"/>
      <c r="F131" s="137"/>
      <c r="I131" s="138"/>
      <c r="J131" s="138"/>
      <c r="K131" s="137"/>
    </row>
    <row r="132" spans="1:11">
      <c r="A132" s="138"/>
      <c r="B132" s="138"/>
      <c r="C132" s="137"/>
      <c r="F132" s="137"/>
      <c r="I132" s="138"/>
      <c r="J132" s="138"/>
      <c r="K132" s="137"/>
    </row>
    <row r="133" spans="1:11">
      <c r="A133" s="138"/>
      <c r="B133" s="138"/>
      <c r="C133" s="137"/>
      <c r="F133" s="137"/>
      <c r="I133" s="138"/>
      <c r="J133" s="138"/>
      <c r="K133" s="137"/>
    </row>
    <row r="134" spans="1:11">
      <c r="A134" s="138"/>
      <c r="B134" s="138"/>
      <c r="C134" s="137"/>
      <c r="F134" s="137"/>
      <c r="I134" s="138"/>
      <c r="J134" s="138"/>
      <c r="K134" s="137"/>
    </row>
    <row r="135" spans="1:11">
      <c r="A135" s="138"/>
      <c r="B135" s="138"/>
      <c r="C135" s="137"/>
      <c r="F135" s="137"/>
      <c r="I135" s="138"/>
      <c r="J135" s="138"/>
      <c r="K135" s="137"/>
    </row>
    <row r="136" spans="1:11">
      <c r="A136" s="138"/>
      <c r="B136" s="138"/>
      <c r="C136" s="137"/>
      <c r="F136" s="137"/>
      <c r="I136" s="138"/>
      <c r="J136" s="138"/>
      <c r="K136" s="137"/>
    </row>
    <row r="137" spans="1:11">
      <c r="A137" s="138"/>
      <c r="B137" s="138"/>
      <c r="C137" s="137"/>
      <c r="F137" s="137"/>
      <c r="I137" s="138"/>
      <c r="J137" s="138"/>
      <c r="K137" s="137"/>
    </row>
    <row r="138" spans="1:11">
      <c r="A138" s="138"/>
      <c r="B138" s="138"/>
      <c r="C138" s="137"/>
      <c r="F138" s="137"/>
      <c r="I138" s="138"/>
      <c r="J138" s="138"/>
      <c r="K138" s="137"/>
    </row>
    <row r="139" spans="1:11">
      <c r="A139" s="138"/>
      <c r="B139" s="138"/>
      <c r="C139" s="137"/>
      <c r="F139" s="137"/>
      <c r="I139" s="138"/>
      <c r="J139" s="138"/>
      <c r="K139" s="137"/>
    </row>
    <row r="140" spans="1:11">
      <c r="A140" s="138"/>
      <c r="B140" s="138"/>
      <c r="C140" s="137"/>
      <c r="F140" s="137"/>
      <c r="I140" s="138"/>
      <c r="J140" s="138"/>
      <c r="K140" s="137"/>
    </row>
    <row r="141" spans="1:11">
      <c r="A141" s="138"/>
      <c r="B141" s="138"/>
      <c r="C141" s="137"/>
      <c r="F141" s="137"/>
      <c r="I141" s="138"/>
      <c r="J141" s="138"/>
      <c r="K141" s="137"/>
    </row>
    <row r="142" spans="1:11">
      <c r="A142" s="138"/>
      <c r="B142" s="138"/>
      <c r="C142" s="137"/>
      <c r="F142" s="137"/>
      <c r="I142" s="138"/>
      <c r="J142" s="138"/>
      <c r="K142" s="137"/>
    </row>
    <row r="143" spans="1:11">
      <c r="A143" s="138"/>
      <c r="B143" s="138"/>
      <c r="C143" s="137"/>
      <c r="F143" s="137"/>
      <c r="I143" s="138"/>
      <c r="J143" s="138"/>
      <c r="K143" s="137"/>
    </row>
    <row r="144" spans="1:11">
      <c r="A144" s="138"/>
      <c r="B144" s="138"/>
      <c r="C144" s="137"/>
      <c r="F144" s="137"/>
      <c r="I144" s="138"/>
      <c r="J144" s="138"/>
      <c r="K144" s="137"/>
    </row>
    <row r="145" spans="1:11">
      <c r="A145" s="138"/>
      <c r="B145" s="138"/>
      <c r="C145" s="137"/>
      <c r="F145" s="137"/>
      <c r="I145" s="138"/>
      <c r="J145" s="138"/>
      <c r="K145" s="137"/>
    </row>
    <row r="146" spans="1:11">
      <c r="A146" s="138"/>
      <c r="B146" s="138"/>
      <c r="C146" s="137"/>
      <c r="F146" s="137"/>
      <c r="I146" s="138"/>
      <c r="J146" s="138"/>
      <c r="K146" s="137"/>
    </row>
    <row r="147" spans="1:11">
      <c r="A147" s="138"/>
      <c r="B147" s="138"/>
      <c r="C147" s="137"/>
      <c r="F147" s="137"/>
      <c r="I147" s="138"/>
      <c r="J147" s="138"/>
      <c r="K147" s="137"/>
    </row>
    <row r="148" spans="1:11">
      <c r="A148" s="138"/>
      <c r="B148" s="138"/>
      <c r="C148" s="137"/>
      <c r="F148" s="137"/>
      <c r="I148" s="138"/>
      <c r="J148" s="138"/>
      <c r="K148" s="137"/>
    </row>
    <row r="149" spans="1:11">
      <c r="A149" s="138"/>
      <c r="B149" s="138"/>
      <c r="C149" s="137"/>
      <c r="F149" s="137"/>
      <c r="I149" s="138"/>
      <c r="J149" s="138"/>
      <c r="K149" s="137"/>
    </row>
    <row r="150" spans="1:11">
      <c r="A150" s="138"/>
      <c r="B150" s="138"/>
      <c r="C150" s="137"/>
      <c r="F150" s="137"/>
      <c r="I150" s="138"/>
      <c r="J150" s="138"/>
      <c r="K150" s="137"/>
    </row>
    <row r="151" spans="1:11">
      <c r="A151" s="138"/>
      <c r="B151" s="138"/>
      <c r="C151" s="137"/>
      <c r="F151" s="137"/>
      <c r="I151" s="138"/>
      <c r="J151" s="138"/>
      <c r="K151" s="137"/>
    </row>
    <row r="152" spans="1:11">
      <c r="A152" s="138"/>
      <c r="B152" s="138"/>
      <c r="C152" s="137"/>
      <c r="F152" s="137"/>
      <c r="I152" s="138"/>
      <c r="J152" s="138"/>
      <c r="K152" s="137"/>
    </row>
    <row r="153" spans="1:11">
      <c r="A153" s="138"/>
      <c r="B153" s="138"/>
      <c r="C153" s="137"/>
      <c r="F153" s="137"/>
      <c r="I153" s="138"/>
      <c r="J153" s="138"/>
      <c r="K153" s="137"/>
    </row>
    <row r="154" spans="1:11">
      <c r="A154" s="138"/>
      <c r="B154" s="138"/>
      <c r="C154" s="137"/>
      <c r="F154" s="137"/>
      <c r="I154" s="138"/>
      <c r="J154" s="138"/>
      <c r="K154" s="137"/>
    </row>
    <row r="155" spans="1:11">
      <c r="A155" s="138"/>
      <c r="B155" s="138"/>
      <c r="C155" s="137"/>
      <c r="F155" s="137"/>
      <c r="I155" s="138"/>
      <c r="J155" s="138"/>
      <c r="K155" s="137"/>
    </row>
    <row r="156" spans="1:11">
      <c r="A156" s="138"/>
      <c r="B156" s="138"/>
      <c r="C156" s="137"/>
      <c r="F156" s="137"/>
      <c r="I156" s="138"/>
      <c r="J156" s="138"/>
      <c r="K156" s="137"/>
    </row>
  </sheetData>
  <mergeCells count="9">
    <mergeCell ref="A3:B4"/>
    <mergeCell ref="C3:E3"/>
    <mergeCell ref="F3:H3"/>
    <mergeCell ref="I3:J4"/>
    <mergeCell ref="K3:M3"/>
    <mergeCell ref="N3:P3"/>
    <mergeCell ref="Q3:S3"/>
    <mergeCell ref="C2:E2"/>
    <mergeCell ref="F2:H2"/>
  </mergeCells>
  <phoneticPr fontId="3"/>
  <printOptions horizontalCentered="1"/>
  <pageMargins left="0.70866141732283472" right="0.70866141732283472" top="0.74803149606299213" bottom="0.74803149606299213" header="0.31496062992125984" footer="0.31496062992125984"/>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4"/>
  <sheetViews>
    <sheetView showGridLines="0" topLeftCell="A106" zoomScaleNormal="100" workbookViewId="0">
      <selection activeCell="C3" sqref="C3:E4"/>
    </sheetView>
  </sheetViews>
  <sheetFormatPr defaultColWidth="9.5" defaultRowHeight="13.5"/>
  <cols>
    <col min="1" max="1" width="7.875" style="147" customWidth="1"/>
    <col min="2" max="2" width="11.125" style="147" customWidth="1"/>
    <col min="3" max="8" width="10" style="147" customWidth="1"/>
    <col min="9" max="16384" width="9.5" style="147"/>
  </cols>
  <sheetData>
    <row r="1" spans="1:8" s="145" customFormat="1" ht="17.25">
      <c r="A1" s="145" t="s">
        <v>448</v>
      </c>
    </row>
    <row r="2" spans="1:8">
      <c r="A2" s="146"/>
      <c r="B2" s="146"/>
      <c r="C2" s="146"/>
      <c r="H2" s="148" t="s">
        <v>449</v>
      </c>
    </row>
    <row r="3" spans="1:8">
      <c r="A3" s="310" t="s">
        <v>450</v>
      </c>
      <c r="B3" s="311"/>
      <c r="C3" s="314" t="s">
        <v>451</v>
      </c>
      <c r="D3" s="314"/>
      <c r="E3" s="314"/>
      <c r="F3" s="314" t="s">
        <v>452</v>
      </c>
      <c r="G3" s="314"/>
      <c r="H3" s="314"/>
    </row>
    <row r="4" spans="1:8" ht="15" customHeight="1">
      <c r="A4" s="312"/>
      <c r="B4" s="313"/>
      <c r="C4" s="149" t="s">
        <v>69</v>
      </c>
      <c r="D4" s="149" t="s">
        <v>50</v>
      </c>
      <c r="E4" s="150" t="s">
        <v>453</v>
      </c>
      <c r="F4" s="149" t="s">
        <v>69</v>
      </c>
      <c r="G4" s="149" t="s">
        <v>50</v>
      </c>
      <c r="H4" s="150" t="s">
        <v>453</v>
      </c>
    </row>
    <row r="5" spans="1:8" ht="15" customHeight="1">
      <c r="A5" s="315" t="s">
        <v>454</v>
      </c>
      <c r="B5" s="316"/>
      <c r="C5" s="151">
        <f t="shared" ref="C5:H5" si="0">C7+C75+C82+C95+C105</f>
        <v>20776</v>
      </c>
      <c r="D5" s="151">
        <f t="shared" si="0"/>
        <v>20401</v>
      </c>
      <c r="E5" s="152">
        <f t="shared" si="0"/>
        <v>401</v>
      </c>
      <c r="F5" s="151">
        <f t="shared" si="0"/>
        <v>48729</v>
      </c>
      <c r="G5" s="151">
        <f t="shared" si="0"/>
        <v>50140</v>
      </c>
      <c r="H5" s="152">
        <f t="shared" si="0"/>
        <v>-1116</v>
      </c>
    </row>
    <row r="6" spans="1:8" ht="15" customHeight="1">
      <c r="A6" s="298"/>
      <c r="B6" s="299"/>
      <c r="C6" s="153"/>
      <c r="D6" s="153"/>
      <c r="E6" s="154"/>
      <c r="F6" s="153"/>
      <c r="G6" s="153"/>
      <c r="H6" s="155"/>
    </row>
    <row r="7" spans="1:8" ht="15" customHeight="1">
      <c r="A7" s="315" t="s">
        <v>455</v>
      </c>
      <c r="B7" s="316"/>
      <c r="C7" s="151">
        <f t="shared" ref="C7:H7" si="1">SUM(C8:C73)</f>
        <v>7905</v>
      </c>
      <c r="D7" s="151">
        <f t="shared" si="1"/>
        <v>8161</v>
      </c>
      <c r="E7" s="152">
        <f t="shared" si="1"/>
        <v>-237</v>
      </c>
      <c r="F7" s="151">
        <f t="shared" si="1"/>
        <v>18365</v>
      </c>
      <c r="G7" s="151">
        <f t="shared" si="1"/>
        <v>19474</v>
      </c>
      <c r="H7" s="152">
        <f t="shared" si="1"/>
        <v>-1019</v>
      </c>
    </row>
    <row r="8" spans="1:8" ht="15" customHeight="1">
      <c r="A8" s="294" t="s">
        <v>456</v>
      </c>
      <c r="B8" s="295"/>
      <c r="C8" s="156">
        <v>218</v>
      </c>
      <c r="D8" s="156">
        <v>233</v>
      </c>
      <c r="E8" s="157">
        <f t="shared" ref="E8:E71" si="2">C8-D8</f>
        <v>-15</v>
      </c>
      <c r="F8" s="158">
        <v>604</v>
      </c>
      <c r="G8" s="158">
        <v>632</v>
      </c>
      <c r="H8" s="155">
        <f>F8-G8</f>
        <v>-28</v>
      </c>
    </row>
    <row r="9" spans="1:8" ht="15" customHeight="1">
      <c r="A9" s="294" t="s">
        <v>457</v>
      </c>
      <c r="B9" s="295"/>
      <c r="C9" s="156">
        <v>219</v>
      </c>
      <c r="D9" s="156">
        <v>234</v>
      </c>
      <c r="E9" s="157">
        <f t="shared" si="2"/>
        <v>-15</v>
      </c>
      <c r="F9" s="158">
        <v>505</v>
      </c>
      <c r="G9" s="158">
        <v>577</v>
      </c>
      <c r="H9" s="155">
        <f t="shared" ref="H9:H71" si="3">F9-G9</f>
        <v>-72</v>
      </c>
    </row>
    <row r="10" spans="1:8" ht="15" customHeight="1">
      <c r="A10" s="294" t="s">
        <v>458</v>
      </c>
      <c r="B10" s="295"/>
      <c r="C10" s="156">
        <v>317</v>
      </c>
      <c r="D10" s="156">
        <v>355</v>
      </c>
      <c r="E10" s="157">
        <f t="shared" si="2"/>
        <v>-38</v>
      </c>
      <c r="F10" s="158">
        <v>731</v>
      </c>
      <c r="G10" s="158">
        <v>861</v>
      </c>
      <c r="H10" s="155">
        <f t="shared" si="3"/>
        <v>-130</v>
      </c>
    </row>
    <row r="11" spans="1:8" ht="15" customHeight="1">
      <c r="A11" s="294" t="s">
        <v>459</v>
      </c>
      <c r="B11" s="295"/>
      <c r="C11" s="156">
        <v>80</v>
      </c>
      <c r="D11" s="156">
        <v>90</v>
      </c>
      <c r="E11" s="157">
        <f t="shared" si="2"/>
        <v>-10</v>
      </c>
      <c r="F11" s="158">
        <v>186</v>
      </c>
      <c r="G11" s="158">
        <v>222</v>
      </c>
      <c r="H11" s="155">
        <f t="shared" si="3"/>
        <v>-36</v>
      </c>
    </row>
    <row r="12" spans="1:8" ht="15" customHeight="1">
      <c r="A12" s="294" t="s">
        <v>460</v>
      </c>
      <c r="B12" s="295"/>
      <c r="C12" s="156">
        <v>35</v>
      </c>
      <c r="D12" s="156">
        <v>40</v>
      </c>
      <c r="E12" s="157">
        <f t="shared" si="2"/>
        <v>-5</v>
      </c>
      <c r="F12" s="158">
        <v>74</v>
      </c>
      <c r="G12" s="158">
        <v>87</v>
      </c>
      <c r="H12" s="155">
        <f t="shared" si="3"/>
        <v>-13</v>
      </c>
    </row>
    <row r="13" spans="1:8" ht="15" customHeight="1">
      <c r="A13" s="294" t="s">
        <v>461</v>
      </c>
      <c r="B13" s="295"/>
      <c r="C13" s="156">
        <v>148</v>
      </c>
      <c r="D13" s="156">
        <v>162</v>
      </c>
      <c r="E13" s="157">
        <f t="shared" si="2"/>
        <v>-14</v>
      </c>
      <c r="F13" s="158">
        <v>373</v>
      </c>
      <c r="G13" s="158">
        <v>392</v>
      </c>
      <c r="H13" s="155">
        <f t="shared" si="3"/>
        <v>-19</v>
      </c>
    </row>
    <row r="14" spans="1:8" ht="15" customHeight="1">
      <c r="A14" s="294" t="s">
        <v>462</v>
      </c>
      <c r="B14" s="295"/>
      <c r="C14" s="156">
        <v>96</v>
      </c>
      <c r="D14" s="156">
        <v>83</v>
      </c>
      <c r="E14" s="157">
        <f t="shared" si="2"/>
        <v>13</v>
      </c>
      <c r="F14" s="158">
        <v>181</v>
      </c>
      <c r="G14" s="158">
        <v>186</v>
      </c>
      <c r="H14" s="155">
        <f t="shared" si="3"/>
        <v>-5</v>
      </c>
    </row>
    <row r="15" spans="1:8" ht="15" customHeight="1">
      <c r="A15" s="294" t="s">
        <v>463</v>
      </c>
      <c r="B15" s="295"/>
      <c r="C15" s="156">
        <v>52</v>
      </c>
      <c r="D15" s="156">
        <v>55</v>
      </c>
      <c r="E15" s="157">
        <f t="shared" si="2"/>
        <v>-3</v>
      </c>
      <c r="F15" s="158">
        <v>121</v>
      </c>
      <c r="G15" s="158">
        <v>137</v>
      </c>
      <c r="H15" s="155">
        <f t="shared" si="3"/>
        <v>-16</v>
      </c>
    </row>
    <row r="16" spans="1:8" ht="15" customHeight="1">
      <c r="A16" s="294" t="s">
        <v>464</v>
      </c>
      <c r="B16" s="295"/>
      <c r="C16" s="156">
        <v>302</v>
      </c>
      <c r="D16" s="156">
        <v>284</v>
      </c>
      <c r="E16" s="157">
        <f t="shared" si="2"/>
        <v>18</v>
      </c>
      <c r="F16" s="158">
        <v>606</v>
      </c>
      <c r="G16" s="158">
        <v>561</v>
      </c>
      <c r="H16" s="155">
        <f t="shared" si="3"/>
        <v>45</v>
      </c>
    </row>
    <row r="17" spans="1:8" ht="15" customHeight="1">
      <c r="A17" s="294" t="s">
        <v>465</v>
      </c>
      <c r="B17" s="295"/>
      <c r="C17" s="156">
        <v>34</v>
      </c>
      <c r="D17" s="156">
        <v>39</v>
      </c>
      <c r="E17" s="157">
        <f t="shared" si="2"/>
        <v>-5</v>
      </c>
      <c r="F17" s="158">
        <v>57</v>
      </c>
      <c r="G17" s="158">
        <v>75</v>
      </c>
      <c r="H17" s="155">
        <f t="shared" si="3"/>
        <v>-18</v>
      </c>
    </row>
    <row r="18" spans="1:8" ht="15" customHeight="1">
      <c r="A18" s="294" t="s">
        <v>466</v>
      </c>
      <c r="B18" s="295"/>
      <c r="C18" s="156">
        <v>11</v>
      </c>
      <c r="D18" s="156">
        <v>14</v>
      </c>
      <c r="E18" s="157">
        <f t="shared" si="2"/>
        <v>-3</v>
      </c>
      <c r="F18" s="158">
        <v>27</v>
      </c>
      <c r="G18" s="158">
        <v>31</v>
      </c>
      <c r="H18" s="155">
        <f t="shared" si="3"/>
        <v>-4</v>
      </c>
    </row>
    <row r="19" spans="1:8" ht="15" customHeight="1">
      <c r="A19" s="294" t="s">
        <v>467</v>
      </c>
      <c r="B19" s="295"/>
      <c r="C19" s="156">
        <v>28</v>
      </c>
      <c r="D19" s="156">
        <v>31</v>
      </c>
      <c r="E19" s="157">
        <f t="shared" si="2"/>
        <v>-3</v>
      </c>
      <c r="F19" s="158">
        <v>46</v>
      </c>
      <c r="G19" s="158">
        <v>53</v>
      </c>
      <c r="H19" s="155">
        <f t="shared" si="3"/>
        <v>-7</v>
      </c>
    </row>
    <row r="20" spans="1:8" ht="15" customHeight="1">
      <c r="A20" s="294" t="s">
        <v>468</v>
      </c>
      <c r="B20" s="295"/>
      <c r="C20" s="156">
        <v>39</v>
      </c>
      <c r="D20" s="156">
        <v>46</v>
      </c>
      <c r="E20" s="157">
        <f t="shared" si="2"/>
        <v>-7</v>
      </c>
      <c r="F20" s="158">
        <v>86</v>
      </c>
      <c r="G20" s="158">
        <v>96</v>
      </c>
      <c r="H20" s="155">
        <f t="shared" si="3"/>
        <v>-10</v>
      </c>
    </row>
    <row r="21" spans="1:8" ht="15" customHeight="1">
      <c r="A21" s="294" t="s">
        <v>469</v>
      </c>
      <c r="B21" s="295"/>
      <c r="C21" s="156">
        <v>29</v>
      </c>
      <c r="D21" s="156">
        <v>24</v>
      </c>
      <c r="E21" s="157">
        <f t="shared" si="2"/>
        <v>5</v>
      </c>
      <c r="F21" s="158">
        <v>56</v>
      </c>
      <c r="G21" s="158">
        <v>54</v>
      </c>
      <c r="H21" s="155">
        <f t="shared" si="3"/>
        <v>2</v>
      </c>
    </row>
    <row r="22" spans="1:8" ht="15" customHeight="1">
      <c r="A22" s="294" t="s">
        <v>470</v>
      </c>
      <c r="B22" s="295"/>
      <c r="C22" s="156">
        <v>79</v>
      </c>
      <c r="D22" s="156">
        <v>18</v>
      </c>
      <c r="E22" s="157">
        <f t="shared" si="2"/>
        <v>61</v>
      </c>
      <c r="F22" s="158">
        <v>156</v>
      </c>
      <c r="G22" s="158">
        <v>34</v>
      </c>
      <c r="H22" s="155">
        <f t="shared" si="3"/>
        <v>122</v>
      </c>
    </row>
    <row r="23" spans="1:8" ht="15" customHeight="1">
      <c r="A23" s="294" t="s">
        <v>471</v>
      </c>
      <c r="B23" s="295"/>
      <c r="C23" s="156">
        <v>23</v>
      </c>
      <c r="D23" s="156">
        <v>24</v>
      </c>
      <c r="E23" s="157">
        <f t="shared" si="2"/>
        <v>-1</v>
      </c>
      <c r="F23" s="158">
        <v>52</v>
      </c>
      <c r="G23" s="158">
        <v>49</v>
      </c>
      <c r="H23" s="155">
        <f t="shared" si="3"/>
        <v>3</v>
      </c>
    </row>
    <row r="24" spans="1:8" ht="15" customHeight="1">
      <c r="A24" s="294" t="s">
        <v>472</v>
      </c>
      <c r="B24" s="295"/>
      <c r="C24" s="156">
        <v>15</v>
      </c>
      <c r="D24" s="156">
        <v>11</v>
      </c>
      <c r="E24" s="157">
        <f t="shared" si="2"/>
        <v>4</v>
      </c>
      <c r="F24" s="158">
        <v>35</v>
      </c>
      <c r="G24" s="158">
        <v>25</v>
      </c>
      <c r="H24" s="155">
        <f t="shared" si="3"/>
        <v>10</v>
      </c>
    </row>
    <row r="25" spans="1:8" ht="15" customHeight="1">
      <c r="A25" s="294" t="s">
        <v>473</v>
      </c>
      <c r="B25" s="295"/>
      <c r="C25" s="156">
        <v>37</v>
      </c>
      <c r="D25" s="156">
        <v>39</v>
      </c>
      <c r="E25" s="157">
        <f t="shared" si="2"/>
        <v>-2</v>
      </c>
      <c r="F25" s="158">
        <v>79</v>
      </c>
      <c r="G25" s="158">
        <v>100</v>
      </c>
      <c r="H25" s="155">
        <f t="shared" si="3"/>
        <v>-21</v>
      </c>
    </row>
    <row r="26" spans="1:8" ht="15" customHeight="1">
      <c r="A26" s="302" t="s">
        <v>474</v>
      </c>
      <c r="B26" s="303"/>
      <c r="C26" s="156">
        <v>31</v>
      </c>
      <c r="D26" s="156">
        <v>39</v>
      </c>
      <c r="E26" s="157">
        <f t="shared" si="2"/>
        <v>-8</v>
      </c>
      <c r="F26" s="158">
        <v>77</v>
      </c>
      <c r="G26" s="158">
        <v>102</v>
      </c>
      <c r="H26" s="155">
        <f t="shared" si="3"/>
        <v>-25</v>
      </c>
    </row>
    <row r="27" spans="1:8" ht="15" customHeight="1">
      <c r="A27" s="302" t="s">
        <v>475</v>
      </c>
      <c r="B27" s="303"/>
      <c r="C27" s="156">
        <v>32</v>
      </c>
      <c r="D27" s="156">
        <v>32</v>
      </c>
      <c r="E27" s="157">
        <f t="shared" si="2"/>
        <v>0</v>
      </c>
      <c r="F27" s="158">
        <v>72</v>
      </c>
      <c r="G27" s="158">
        <v>80</v>
      </c>
      <c r="H27" s="155">
        <f t="shared" si="3"/>
        <v>-8</v>
      </c>
    </row>
    <row r="28" spans="1:8" ht="15" customHeight="1">
      <c r="A28" s="304" t="s">
        <v>476</v>
      </c>
      <c r="B28" s="159" t="s">
        <v>477</v>
      </c>
      <c r="C28" s="306">
        <v>190</v>
      </c>
      <c r="D28" s="156">
        <v>58</v>
      </c>
      <c r="E28" s="157" t="s">
        <v>478</v>
      </c>
      <c r="F28" s="308">
        <v>436</v>
      </c>
      <c r="G28" s="158">
        <v>149</v>
      </c>
      <c r="H28" s="155" t="s">
        <v>478</v>
      </c>
    </row>
    <row r="29" spans="1:8" ht="15" customHeight="1">
      <c r="A29" s="305"/>
      <c r="B29" s="159" t="s">
        <v>479</v>
      </c>
      <c r="C29" s="307"/>
      <c r="D29" s="156">
        <v>151</v>
      </c>
      <c r="E29" s="157" t="s">
        <v>478</v>
      </c>
      <c r="F29" s="309"/>
      <c r="G29" s="158">
        <v>377</v>
      </c>
      <c r="H29" s="155" t="s">
        <v>478</v>
      </c>
    </row>
    <row r="30" spans="1:8" ht="15" customHeight="1">
      <c r="A30" s="294" t="s">
        <v>480</v>
      </c>
      <c r="B30" s="295"/>
      <c r="C30" s="160">
        <v>167</v>
      </c>
      <c r="D30" s="156">
        <v>167</v>
      </c>
      <c r="E30" s="157">
        <f t="shared" si="2"/>
        <v>0</v>
      </c>
      <c r="F30" s="158">
        <v>375</v>
      </c>
      <c r="G30" s="158">
        <v>396</v>
      </c>
      <c r="H30" s="155">
        <f t="shared" si="3"/>
        <v>-21</v>
      </c>
    </row>
    <row r="31" spans="1:8" ht="15" customHeight="1">
      <c r="A31" s="294" t="s">
        <v>481</v>
      </c>
      <c r="B31" s="295"/>
      <c r="C31" s="160">
        <v>134</v>
      </c>
      <c r="D31" s="156">
        <v>145</v>
      </c>
      <c r="E31" s="157">
        <f t="shared" si="2"/>
        <v>-11</v>
      </c>
      <c r="F31" s="158">
        <v>316</v>
      </c>
      <c r="G31" s="158">
        <v>362</v>
      </c>
      <c r="H31" s="155">
        <f t="shared" si="3"/>
        <v>-46</v>
      </c>
    </row>
    <row r="32" spans="1:8" ht="15" customHeight="1">
      <c r="A32" s="294" t="s">
        <v>482</v>
      </c>
      <c r="B32" s="295"/>
      <c r="C32" s="161">
        <v>37</v>
      </c>
      <c r="D32" s="156">
        <v>36</v>
      </c>
      <c r="E32" s="157">
        <f t="shared" si="2"/>
        <v>1</v>
      </c>
      <c r="F32" s="158">
        <v>100</v>
      </c>
      <c r="G32" s="158">
        <v>98</v>
      </c>
      <c r="H32" s="155">
        <f t="shared" si="3"/>
        <v>2</v>
      </c>
    </row>
    <row r="33" spans="1:8" ht="15" customHeight="1">
      <c r="A33" s="294" t="s">
        <v>483</v>
      </c>
      <c r="B33" s="295"/>
      <c r="C33" s="160">
        <v>243</v>
      </c>
      <c r="D33" s="156">
        <v>270</v>
      </c>
      <c r="E33" s="157">
        <f t="shared" si="2"/>
        <v>-27</v>
      </c>
      <c r="F33" s="158">
        <v>520</v>
      </c>
      <c r="G33" s="158">
        <v>612</v>
      </c>
      <c r="H33" s="155">
        <f t="shared" si="3"/>
        <v>-92</v>
      </c>
    </row>
    <row r="34" spans="1:8" ht="15" customHeight="1">
      <c r="A34" s="294" t="s">
        <v>484</v>
      </c>
      <c r="B34" s="295"/>
      <c r="C34" s="160">
        <v>46</v>
      </c>
      <c r="D34" s="156">
        <v>51</v>
      </c>
      <c r="E34" s="157">
        <f t="shared" si="2"/>
        <v>-5</v>
      </c>
      <c r="F34" s="158">
        <v>142</v>
      </c>
      <c r="G34" s="158">
        <v>153</v>
      </c>
      <c r="H34" s="155">
        <f t="shared" si="3"/>
        <v>-11</v>
      </c>
    </row>
    <row r="35" spans="1:8" ht="15" customHeight="1">
      <c r="A35" s="294" t="s">
        <v>485</v>
      </c>
      <c r="B35" s="295"/>
      <c r="C35" s="160">
        <v>110</v>
      </c>
      <c r="D35" s="156">
        <v>117</v>
      </c>
      <c r="E35" s="157">
        <f t="shared" si="2"/>
        <v>-7</v>
      </c>
      <c r="F35" s="158">
        <v>257</v>
      </c>
      <c r="G35" s="158">
        <v>295</v>
      </c>
      <c r="H35" s="155">
        <f t="shared" si="3"/>
        <v>-38</v>
      </c>
    </row>
    <row r="36" spans="1:8" ht="15" customHeight="1">
      <c r="A36" s="294" t="s">
        <v>486</v>
      </c>
      <c r="B36" s="295"/>
      <c r="C36" s="160">
        <v>130</v>
      </c>
      <c r="D36" s="156">
        <v>139</v>
      </c>
      <c r="E36" s="157">
        <f t="shared" si="2"/>
        <v>-9</v>
      </c>
      <c r="F36" s="158">
        <v>285</v>
      </c>
      <c r="G36" s="158">
        <v>324</v>
      </c>
      <c r="H36" s="155">
        <f t="shared" si="3"/>
        <v>-39</v>
      </c>
    </row>
    <row r="37" spans="1:8" ht="15" customHeight="1">
      <c r="A37" s="294" t="s">
        <v>487</v>
      </c>
      <c r="B37" s="295"/>
      <c r="C37" s="160">
        <v>77</v>
      </c>
      <c r="D37" s="156">
        <v>74</v>
      </c>
      <c r="E37" s="157">
        <f t="shared" si="2"/>
        <v>3</v>
      </c>
      <c r="F37" s="158">
        <v>150</v>
      </c>
      <c r="G37" s="158">
        <v>147</v>
      </c>
      <c r="H37" s="155">
        <f t="shared" si="3"/>
        <v>3</v>
      </c>
    </row>
    <row r="38" spans="1:8" ht="15" customHeight="1">
      <c r="A38" s="294" t="s">
        <v>488</v>
      </c>
      <c r="B38" s="295"/>
      <c r="C38" s="160">
        <v>165</v>
      </c>
      <c r="D38" s="156">
        <v>186</v>
      </c>
      <c r="E38" s="157">
        <f t="shared" si="2"/>
        <v>-21</v>
      </c>
      <c r="F38" s="158">
        <v>325</v>
      </c>
      <c r="G38" s="158">
        <v>363</v>
      </c>
      <c r="H38" s="155">
        <f t="shared" si="3"/>
        <v>-38</v>
      </c>
    </row>
    <row r="39" spans="1:8" ht="15" customHeight="1">
      <c r="A39" s="294" t="s">
        <v>489</v>
      </c>
      <c r="B39" s="295"/>
      <c r="C39" s="160">
        <v>31</v>
      </c>
      <c r="D39" s="156">
        <v>33</v>
      </c>
      <c r="E39" s="157">
        <f t="shared" si="2"/>
        <v>-2</v>
      </c>
      <c r="F39" s="158">
        <v>61</v>
      </c>
      <c r="G39" s="158">
        <v>70</v>
      </c>
      <c r="H39" s="155">
        <f t="shared" si="3"/>
        <v>-9</v>
      </c>
    </row>
    <row r="40" spans="1:8" ht="15" customHeight="1">
      <c r="A40" s="294" t="s">
        <v>490</v>
      </c>
      <c r="B40" s="295"/>
      <c r="C40" s="160">
        <v>67</v>
      </c>
      <c r="D40" s="156">
        <v>68</v>
      </c>
      <c r="E40" s="157">
        <f t="shared" si="2"/>
        <v>-1</v>
      </c>
      <c r="F40" s="158">
        <v>118</v>
      </c>
      <c r="G40" s="158">
        <v>134</v>
      </c>
      <c r="H40" s="155">
        <f t="shared" si="3"/>
        <v>-16</v>
      </c>
    </row>
    <row r="41" spans="1:8" ht="15" customHeight="1">
      <c r="A41" s="294" t="s">
        <v>491</v>
      </c>
      <c r="B41" s="295"/>
      <c r="C41" s="160">
        <v>132</v>
      </c>
      <c r="D41" s="156">
        <v>141</v>
      </c>
      <c r="E41" s="157">
        <f t="shared" si="2"/>
        <v>-9</v>
      </c>
      <c r="F41" s="158">
        <v>370</v>
      </c>
      <c r="G41" s="158">
        <v>402</v>
      </c>
      <c r="H41" s="155">
        <f t="shared" si="3"/>
        <v>-32</v>
      </c>
    </row>
    <row r="42" spans="1:8" ht="15" customHeight="1">
      <c r="A42" s="294" t="s">
        <v>492</v>
      </c>
      <c r="B42" s="295"/>
      <c r="C42" s="160">
        <v>89</v>
      </c>
      <c r="D42" s="156">
        <v>92</v>
      </c>
      <c r="E42" s="157">
        <f t="shared" si="2"/>
        <v>-3</v>
      </c>
      <c r="F42" s="158">
        <v>195</v>
      </c>
      <c r="G42" s="158">
        <v>185</v>
      </c>
      <c r="H42" s="155">
        <f t="shared" si="3"/>
        <v>10</v>
      </c>
    </row>
    <row r="43" spans="1:8" ht="15" customHeight="1">
      <c r="A43" s="294" t="s">
        <v>493</v>
      </c>
      <c r="B43" s="295"/>
      <c r="C43" s="160">
        <v>20</v>
      </c>
      <c r="D43" s="156">
        <v>25</v>
      </c>
      <c r="E43" s="157">
        <f t="shared" si="2"/>
        <v>-5</v>
      </c>
      <c r="F43" s="158">
        <v>54</v>
      </c>
      <c r="G43" s="158">
        <v>65</v>
      </c>
      <c r="H43" s="155">
        <f t="shared" si="3"/>
        <v>-11</v>
      </c>
    </row>
    <row r="44" spans="1:8" ht="15" customHeight="1">
      <c r="A44" s="294" t="s">
        <v>494</v>
      </c>
      <c r="B44" s="295"/>
      <c r="C44" s="160">
        <v>46</v>
      </c>
      <c r="D44" s="162">
        <v>51</v>
      </c>
      <c r="E44" s="157">
        <f t="shared" si="2"/>
        <v>-5</v>
      </c>
      <c r="F44" s="158">
        <v>96</v>
      </c>
      <c r="G44" s="158">
        <v>114</v>
      </c>
      <c r="H44" s="155">
        <f t="shared" si="3"/>
        <v>-18</v>
      </c>
    </row>
    <row r="45" spans="1:8" ht="15" customHeight="1">
      <c r="A45" s="294" t="s">
        <v>495</v>
      </c>
      <c r="B45" s="295"/>
      <c r="C45" s="160">
        <v>137</v>
      </c>
      <c r="D45" s="156">
        <v>130</v>
      </c>
      <c r="E45" s="157">
        <f t="shared" si="2"/>
        <v>7</v>
      </c>
      <c r="F45" s="158">
        <v>320</v>
      </c>
      <c r="G45" s="158">
        <v>315</v>
      </c>
      <c r="H45" s="155">
        <f t="shared" si="3"/>
        <v>5</v>
      </c>
    </row>
    <row r="46" spans="1:8" ht="15" customHeight="1">
      <c r="A46" s="294" t="s">
        <v>496</v>
      </c>
      <c r="B46" s="295"/>
      <c r="C46" s="160">
        <v>61</v>
      </c>
      <c r="D46" s="156">
        <v>61</v>
      </c>
      <c r="E46" s="157">
        <f t="shared" si="2"/>
        <v>0</v>
      </c>
      <c r="F46" s="158">
        <v>163</v>
      </c>
      <c r="G46" s="158">
        <v>166</v>
      </c>
      <c r="H46" s="155">
        <f t="shared" si="3"/>
        <v>-3</v>
      </c>
    </row>
    <row r="47" spans="1:8" ht="15" customHeight="1">
      <c r="A47" s="294" t="s">
        <v>497</v>
      </c>
      <c r="B47" s="295"/>
      <c r="C47" s="160">
        <v>39</v>
      </c>
      <c r="D47" s="156">
        <v>42</v>
      </c>
      <c r="E47" s="157">
        <f t="shared" si="2"/>
        <v>-3</v>
      </c>
      <c r="F47" s="158">
        <v>82</v>
      </c>
      <c r="G47" s="158">
        <v>101</v>
      </c>
      <c r="H47" s="155">
        <f t="shared" si="3"/>
        <v>-19</v>
      </c>
    </row>
    <row r="48" spans="1:8" ht="15" customHeight="1">
      <c r="A48" s="294" t="s">
        <v>498</v>
      </c>
      <c r="B48" s="295"/>
      <c r="C48" s="160">
        <v>56</v>
      </c>
      <c r="D48" s="156">
        <v>60</v>
      </c>
      <c r="E48" s="157">
        <f t="shared" si="2"/>
        <v>-4</v>
      </c>
      <c r="F48" s="158">
        <v>133</v>
      </c>
      <c r="G48" s="158">
        <v>155</v>
      </c>
      <c r="H48" s="155">
        <f t="shared" si="3"/>
        <v>-22</v>
      </c>
    </row>
    <row r="49" spans="1:8" ht="15" customHeight="1">
      <c r="A49" s="294" t="s">
        <v>499</v>
      </c>
      <c r="B49" s="295"/>
      <c r="C49" s="160">
        <v>48</v>
      </c>
      <c r="D49" s="156">
        <v>48</v>
      </c>
      <c r="E49" s="157">
        <f t="shared" si="2"/>
        <v>0</v>
      </c>
      <c r="F49" s="158">
        <v>100</v>
      </c>
      <c r="G49" s="158">
        <v>110</v>
      </c>
      <c r="H49" s="155">
        <f t="shared" si="3"/>
        <v>-10</v>
      </c>
    </row>
    <row r="50" spans="1:8" ht="15" customHeight="1">
      <c r="A50" s="294" t="s">
        <v>500</v>
      </c>
      <c r="B50" s="295"/>
      <c r="C50" s="160">
        <v>43</v>
      </c>
      <c r="D50" s="156">
        <v>46</v>
      </c>
      <c r="E50" s="157">
        <f t="shared" si="2"/>
        <v>-3</v>
      </c>
      <c r="F50" s="158">
        <v>112</v>
      </c>
      <c r="G50" s="158">
        <v>115</v>
      </c>
      <c r="H50" s="155">
        <f t="shared" si="3"/>
        <v>-3</v>
      </c>
    </row>
    <row r="51" spans="1:8" ht="15" customHeight="1">
      <c r="A51" s="294" t="s">
        <v>501</v>
      </c>
      <c r="B51" s="295"/>
      <c r="C51" s="160">
        <v>31</v>
      </c>
      <c r="D51" s="156">
        <v>30</v>
      </c>
      <c r="E51" s="157">
        <f t="shared" si="2"/>
        <v>1</v>
      </c>
      <c r="F51" s="158">
        <v>79</v>
      </c>
      <c r="G51" s="158">
        <v>75</v>
      </c>
      <c r="H51" s="155">
        <f t="shared" si="3"/>
        <v>4</v>
      </c>
    </row>
    <row r="52" spans="1:8" ht="15" customHeight="1">
      <c r="A52" s="294" t="s">
        <v>502</v>
      </c>
      <c r="B52" s="295"/>
      <c r="C52" s="160">
        <v>35</v>
      </c>
      <c r="D52" s="156">
        <v>45</v>
      </c>
      <c r="E52" s="157">
        <f t="shared" si="2"/>
        <v>-10</v>
      </c>
      <c r="F52" s="158">
        <v>82</v>
      </c>
      <c r="G52" s="158">
        <v>103</v>
      </c>
      <c r="H52" s="155">
        <f t="shared" si="3"/>
        <v>-21</v>
      </c>
    </row>
    <row r="53" spans="1:8" ht="15" customHeight="1">
      <c r="A53" s="294" t="s">
        <v>503</v>
      </c>
      <c r="B53" s="295"/>
      <c r="C53" s="160">
        <v>94</v>
      </c>
      <c r="D53" s="156">
        <v>97</v>
      </c>
      <c r="E53" s="157">
        <f t="shared" si="2"/>
        <v>-3</v>
      </c>
      <c r="F53" s="158">
        <v>197</v>
      </c>
      <c r="G53" s="158">
        <v>207</v>
      </c>
      <c r="H53" s="155">
        <f t="shared" si="3"/>
        <v>-10</v>
      </c>
    </row>
    <row r="54" spans="1:8" ht="15" customHeight="1">
      <c r="A54" s="294" t="s">
        <v>504</v>
      </c>
      <c r="B54" s="295"/>
      <c r="C54" s="160">
        <v>293</v>
      </c>
      <c r="D54" s="156">
        <v>306</v>
      </c>
      <c r="E54" s="157">
        <f t="shared" si="2"/>
        <v>-13</v>
      </c>
      <c r="F54" s="158">
        <v>712</v>
      </c>
      <c r="G54" s="158">
        <v>739</v>
      </c>
      <c r="H54" s="155">
        <f t="shared" si="3"/>
        <v>-27</v>
      </c>
    </row>
    <row r="55" spans="1:8" ht="15" customHeight="1">
      <c r="A55" s="296" t="s">
        <v>505</v>
      </c>
      <c r="B55" s="297"/>
      <c r="C55" s="160">
        <v>435</v>
      </c>
      <c r="D55" s="163">
        <v>395</v>
      </c>
      <c r="E55" s="157">
        <f t="shared" si="2"/>
        <v>40</v>
      </c>
      <c r="F55" s="158">
        <v>1033</v>
      </c>
      <c r="G55" s="158">
        <v>976</v>
      </c>
      <c r="H55" s="155">
        <f t="shared" si="3"/>
        <v>57</v>
      </c>
    </row>
    <row r="56" spans="1:8" ht="15" customHeight="1">
      <c r="A56" s="294" t="s">
        <v>506</v>
      </c>
      <c r="B56" s="295"/>
      <c r="C56" s="160">
        <v>21</v>
      </c>
      <c r="D56" s="156">
        <v>24</v>
      </c>
      <c r="E56" s="157">
        <f t="shared" si="2"/>
        <v>-3</v>
      </c>
      <c r="F56" s="158">
        <v>42</v>
      </c>
      <c r="G56" s="158">
        <v>46</v>
      </c>
      <c r="H56" s="155">
        <f t="shared" si="3"/>
        <v>-4</v>
      </c>
    </row>
    <row r="57" spans="1:8" ht="15" customHeight="1">
      <c r="A57" s="294" t="s">
        <v>507</v>
      </c>
      <c r="B57" s="295"/>
      <c r="C57" s="160">
        <v>38</v>
      </c>
      <c r="D57" s="156">
        <v>35</v>
      </c>
      <c r="E57" s="157">
        <f t="shared" si="2"/>
        <v>3</v>
      </c>
      <c r="F57" s="158">
        <v>67</v>
      </c>
      <c r="G57" s="158">
        <v>71</v>
      </c>
      <c r="H57" s="155">
        <f t="shared" si="3"/>
        <v>-4</v>
      </c>
    </row>
    <row r="58" spans="1:8" ht="15" customHeight="1">
      <c r="A58" s="294" t="s">
        <v>508</v>
      </c>
      <c r="B58" s="295"/>
      <c r="C58" s="160">
        <v>57</v>
      </c>
      <c r="D58" s="156">
        <v>49</v>
      </c>
      <c r="E58" s="157">
        <f t="shared" si="2"/>
        <v>8</v>
      </c>
      <c r="F58" s="158">
        <v>130</v>
      </c>
      <c r="G58" s="158">
        <v>123</v>
      </c>
      <c r="H58" s="155">
        <f t="shared" si="3"/>
        <v>7</v>
      </c>
    </row>
    <row r="59" spans="1:8" ht="15" customHeight="1">
      <c r="A59" s="294" t="s">
        <v>509</v>
      </c>
      <c r="B59" s="295"/>
      <c r="C59" s="160">
        <v>74</v>
      </c>
      <c r="D59" s="156">
        <v>81</v>
      </c>
      <c r="E59" s="157">
        <f t="shared" si="2"/>
        <v>-7</v>
      </c>
      <c r="F59" s="158">
        <v>182</v>
      </c>
      <c r="G59" s="158">
        <v>197</v>
      </c>
      <c r="H59" s="155">
        <f t="shared" si="3"/>
        <v>-15</v>
      </c>
    </row>
    <row r="60" spans="1:8" ht="15" customHeight="1">
      <c r="A60" s="294" t="s">
        <v>510</v>
      </c>
      <c r="B60" s="295"/>
      <c r="C60" s="160">
        <v>147</v>
      </c>
      <c r="D60" s="156">
        <v>169</v>
      </c>
      <c r="E60" s="157">
        <f t="shared" si="2"/>
        <v>-22</v>
      </c>
      <c r="F60" s="158">
        <v>285</v>
      </c>
      <c r="G60" s="158">
        <v>293</v>
      </c>
      <c r="H60" s="155">
        <f t="shared" si="3"/>
        <v>-8</v>
      </c>
    </row>
    <row r="61" spans="1:8" ht="15" customHeight="1">
      <c r="A61" s="294" t="s">
        <v>511</v>
      </c>
      <c r="B61" s="295"/>
      <c r="C61" s="160">
        <v>62</v>
      </c>
      <c r="D61" s="156">
        <v>69</v>
      </c>
      <c r="E61" s="157">
        <f t="shared" si="2"/>
        <v>-7</v>
      </c>
      <c r="F61" s="158">
        <v>187</v>
      </c>
      <c r="G61" s="158">
        <v>185</v>
      </c>
      <c r="H61" s="155">
        <f t="shared" si="3"/>
        <v>2</v>
      </c>
    </row>
    <row r="62" spans="1:8" ht="15" customHeight="1">
      <c r="A62" s="294" t="s">
        <v>512</v>
      </c>
      <c r="B62" s="295"/>
      <c r="C62" s="160">
        <v>97</v>
      </c>
      <c r="D62" s="156">
        <v>68</v>
      </c>
      <c r="E62" s="157">
        <f t="shared" si="2"/>
        <v>29</v>
      </c>
      <c r="F62" s="158">
        <v>213</v>
      </c>
      <c r="G62" s="158">
        <v>150</v>
      </c>
      <c r="H62" s="155">
        <f t="shared" si="3"/>
        <v>63</v>
      </c>
    </row>
    <row r="63" spans="1:8" ht="15" customHeight="1">
      <c r="A63" s="294" t="s">
        <v>513</v>
      </c>
      <c r="B63" s="295"/>
      <c r="C63" s="160">
        <v>245</v>
      </c>
      <c r="D63" s="156">
        <v>242</v>
      </c>
      <c r="E63" s="157">
        <f t="shared" si="2"/>
        <v>3</v>
      </c>
      <c r="F63" s="158">
        <v>512</v>
      </c>
      <c r="G63" s="158">
        <v>523</v>
      </c>
      <c r="H63" s="155">
        <f t="shared" si="3"/>
        <v>-11</v>
      </c>
    </row>
    <row r="64" spans="1:8" ht="15" customHeight="1">
      <c r="A64" s="294" t="s">
        <v>514</v>
      </c>
      <c r="B64" s="295"/>
      <c r="C64" s="160">
        <v>79</v>
      </c>
      <c r="D64" s="156">
        <v>108</v>
      </c>
      <c r="E64" s="157">
        <f t="shared" si="2"/>
        <v>-29</v>
      </c>
      <c r="F64" s="158">
        <v>178</v>
      </c>
      <c r="G64" s="158">
        <v>252</v>
      </c>
      <c r="H64" s="155">
        <f t="shared" si="3"/>
        <v>-74</v>
      </c>
    </row>
    <row r="65" spans="1:8" ht="15" customHeight="1">
      <c r="A65" s="294" t="s">
        <v>515</v>
      </c>
      <c r="B65" s="295"/>
      <c r="C65" s="164">
        <v>311</v>
      </c>
      <c r="D65" s="156">
        <v>352</v>
      </c>
      <c r="E65" s="157">
        <f t="shared" si="2"/>
        <v>-41</v>
      </c>
      <c r="F65" s="158">
        <v>878</v>
      </c>
      <c r="G65" s="158">
        <v>921</v>
      </c>
      <c r="H65" s="155">
        <f t="shared" si="3"/>
        <v>-43</v>
      </c>
    </row>
    <row r="66" spans="1:8" ht="15" customHeight="1">
      <c r="A66" s="294" t="s">
        <v>516</v>
      </c>
      <c r="B66" s="295"/>
      <c r="C66" s="156">
        <v>1001</v>
      </c>
      <c r="D66" s="165">
        <v>1028</v>
      </c>
      <c r="E66" s="157">
        <f t="shared" si="2"/>
        <v>-27</v>
      </c>
      <c r="F66" s="158">
        <v>2474</v>
      </c>
      <c r="G66" s="158">
        <v>2617</v>
      </c>
      <c r="H66" s="155">
        <f t="shared" si="3"/>
        <v>-143</v>
      </c>
    </row>
    <row r="67" spans="1:8" ht="15" customHeight="1">
      <c r="A67" s="294" t="s">
        <v>517</v>
      </c>
      <c r="B67" s="295"/>
      <c r="C67" s="156">
        <v>275</v>
      </c>
      <c r="D67" s="156">
        <v>264</v>
      </c>
      <c r="E67" s="157">
        <f t="shared" si="2"/>
        <v>11</v>
      </c>
      <c r="F67" s="158">
        <v>714</v>
      </c>
      <c r="G67" s="158">
        <v>616</v>
      </c>
      <c r="H67" s="155">
        <f t="shared" si="3"/>
        <v>98</v>
      </c>
    </row>
    <row r="68" spans="1:8" ht="15" customHeight="1">
      <c r="A68" s="294" t="s">
        <v>518</v>
      </c>
      <c r="B68" s="295"/>
      <c r="C68" s="156">
        <v>245</v>
      </c>
      <c r="D68" s="156">
        <v>241</v>
      </c>
      <c r="E68" s="157">
        <f t="shared" si="2"/>
        <v>4</v>
      </c>
      <c r="F68" s="158">
        <v>572</v>
      </c>
      <c r="G68" s="158">
        <v>649</v>
      </c>
      <c r="H68" s="155">
        <f t="shared" si="3"/>
        <v>-77</v>
      </c>
    </row>
    <row r="69" spans="1:8" ht="15" customHeight="1">
      <c r="A69" s="294" t="s">
        <v>519</v>
      </c>
      <c r="B69" s="295"/>
      <c r="C69" s="156">
        <v>112</v>
      </c>
      <c r="D69" s="156">
        <v>112</v>
      </c>
      <c r="E69" s="157">
        <f t="shared" si="2"/>
        <v>0</v>
      </c>
      <c r="F69" s="158">
        <v>230</v>
      </c>
      <c r="G69" s="158">
        <v>235</v>
      </c>
      <c r="H69" s="155">
        <f t="shared" si="3"/>
        <v>-5</v>
      </c>
    </row>
    <row r="70" spans="1:8" ht="15" customHeight="1">
      <c r="A70" s="294" t="s">
        <v>520</v>
      </c>
      <c r="B70" s="295"/>
      <c r="C70" s="156">
        <v>91</v>
      </c>
      <c r="D70" s="156">
        <v>115</v>
      </c>
      <c r="E70" s="157">
        <f t="shared" si="2"/>
        <v>-24</v>
      </c>
      <c r="F70" s="158">
        <v>180</v>
      </c>
      <c r="G70" s="158">
        <v>225</v>
      </c>
      <c r="H70" s="155">
        <f t="shared" si="3"/>
        <v>-45</v>
      </c>
    </row>
    <row r="71" spans="1:8" ht="15" customHeight="1">
      <c r="A71" s="294" t="s">
        <v>521</v>
      </c>
      <c r="B71" s="295"/>
      <c r="C71" s="156">
        <v>203</v>
      </c>
      <c r="D71" s="156">
        <v>207</v>
      </c>
      <c r="E71" s="157">
        <f t="shared" si="2"/>
        <v>-4</v>
      </c>
      <c r="F71" s="158">
        <v>433</v>
      </c>
      <c r="G71" s="158">
        <v>458</v>
      </c>
      <c r="H71" s="155">
        <f t="shared" si="3"/>
        <v>-25</v>
      </c>
    </row>
    <row r="72" spans="1:8" ht="15" customHeight="1">
      <c r="A72" s="294" t="s">
        <v>522</v>
      </c>
      <c r="B72" s="295"/>
      <c r="C72" s="156">
        <v>7</v>
      </c>
      <c r="D72" s="156">
        <v>9</v>
      </c>
      <c r="E72" s="157">
        <f>C72-D72</f>
        <v>-2</v>
      </c>
      <c r="F72" s="158">
        <v>22</v>
      </c>
      <c r="G72" s="158">
        <v>73</v>
      </c>
      <c r="H72" s="155">
        <f>F72-G72</f>
        <v>-51</v>
      </c>
    </row>
    <row r="73" spans="1:8" ht="15" customHeight="1">
      <c r="A73" s="294" t="s">
        <v>523</v>
      </c>
      <c r="B73" s="295"/>
      <c r="C73" s="156">
        <v>59</v>
      </c>
      <c r="D73" s="156">
        <v>71</v>
      </c>
      <c r="E73" s="157">
        <f>C73-D73</f>
        <v>-12</v>
      </c>
      <c r="F73" s="158">
        <v>129</v>
      </c>
      <c r="G73" s="158">
        <v>178</v>
      </c>
      <c r="H73" s="155">
        <f>F73-G73</f>
        <v>-49</v>
      </c>
    </row>
    <row r="74" spans="1:8" ht="15" customHeight="1">
      <c r="A74" s="298"/>
      <c r="B74" s="299"/>
      <c r="C74" s="153"/>
      <c r="D74" s="153"/>
      <c r="E74" s="154"/>
      <c r="F74" s="153"/>
      <c r="G74" s="153"/>
      <c r="H74" s="155"/>
    </row>
    <row r="75" spans="1:8" ht="15" customHeight="1">
      <c r="A75" s="298" t="s">
        <v>524</v>
      </c>
      <c r="B75" s="299"/>
      <c r="C75" s="166">
        <f t="shared" ref="C75:H75" si="4">SUM(C76:C80)</f>
        <v>2622</v>
      </c>
      <c r="D75" s="166">
        <f>SUM(D76:D80)</f>
        <v>2418</v>
      </c>
      <c r="E75" s="154">
        <f t="shared" si="4"/>
        <v>204</v>
      </c>
      <c r="F75" s="166">
        <f t="shared" si="4"/>
        <v>6631</v>
      </c>
      <c r="G75" s="166">
        <f>SUM(G76:G80)</f>
        <v>6480</v>
      </c>
      <c r="H75" s="154">
        <f t="shared" si="4"/>
        <v>151</v>
      </c>
    </row>
    <row r="76" spans="1:8" ht="15" customHeight="1">
      <c r="A76" s="294" t="s">
        <v>525</v>
      </c>
      <c r="B76" s="295"/>
      <c r="C76" s="160">
        <v>1037</v>
      </c>
      <c r="D76" s="156">
        <v>939</v>
      </c>
      <c r="E76" s="157">
        <f>C76-D76</f>
        <v>98</v>
      </c>
      <c r="F76" s="158">
        <v>2488</v>
      </c>
      <c r="G76" s="158">
        <v>2398</v>
      </c>
      <c r="H76" s="155">
        <f>F76-G76</f>
        <v>90</v>
      </c>
    </row>
    <row r="77" spans="1:8" ht="15" customHeight="1">
      <c r="A77" s="296" t="s">
        <v>526</v>
      </c>
      <c r="B77" s="297"/>
      <c r="C77" s="160">
        <v>1015</v>
      </c>
      <c r="D77" s="163">
        <v>942</v>
      </c>
      <c r="E77" s="157">
        <f>C77-D77</f>
        <v>73</v>
      </c>
      <c r="F77" s="158">
        <v>2610</v>
      </c>
      <c r="G77" s="158">
        <v>2567</v>
      </c>
      <c r="H77" s="155">
        <f>F77-G77</f>
        <v>43</v>
      </c>
    </row>
    <row r="78" spans="1:8" ht="15" customHeight="1">
      <c r="A78" s="296" t="s">
        <v>527</v>
      </c>
      <c r="B78" s="297"/>
      <c r="C78" s="167">
        <v>533</v>
      </c>
      <c r="D78" s="163">
        <v>495</v>
      </c>
      <c r="E78" s="157">
        <f>C78-D78</f>
        <v>38</v>
      </c>
      <c r="F78" s="158">
        <v>1459</v>
      </c>
      <c r="G78" s="158">
        <v>1428</v>
      </c>
      <c r="H78" s="155">
        <f>F78-G78</f>
        <v>31</v>
      </c>
    </row>
    <row r="79" spans="1:8" ht="15" customHeight="1">
      <c r="A79" s="294" t="s">
        <v>528</v>
      </c>
      <c r="B79" s="295"/>
      <c r="C79" s="160">
        <v>27</v>
      </c>
      <c r="D79" s="156">
        <v>29</v>
      </c>
      <c r="E79" s="157">
        <f>C79-D79</f>
        <v>-2</v>
      </c>
      <c r="F79" s="158">
        <v>57</v>
      </c>
      <c r="G79" s="158">
        <v>64</v>
      </c>
      <c r="H79" s="155">
        <f>F79-G79</f>
        <v>-7</v>
      </c>
    </row>
    <row r="80" spans="1:8" ht="15" customHeight="1">
      <c r="A80" s="294" t="s">
        <v>529</v>
      </c>
      <c r="B80" s="295"/>
      <c r="C80" s="160">
        <v>10</v>
      </c>
      <c r="D80" s="165">
        <v>13</v>
      </c>
      <c r="E80" s="157">
        <f>C80-D80</f>
        <v>-3</v>
      </c>
      <c r="F80" s="158">
        <v>17</v>
      </c>
      <c r="G80" s="158">
        <v>23</v>
      </c>
      <c r="H80" s="155">
        <f>F80-G80</f>
        <v>-6</v>
      </c>
    </row>
    <row r="81" spans="1:8" ht="15" customHeight="1">
      <c r="A81" s="294"/>
      <c r="B81" s="295"/>
      <c r="C81" s="156"/>
      <c r="D81" s="156"/>
      <c r="E81" s="157"/>
      <c r="F81" s="168"/>
      <c r="G81" s="168"/>
      <c r="H81" s="155"/>
    </row>
    <row r="82" spans="1:8" ht="15" customHeight="1">
      <c r="A82" s="298" t="s">
        <v>530</v>
      </c>
      <c r="B82" s="299"/>
      <c r="C82" s="166">
        <f t="shared" ref="C82:H82" si="5">SUM(C83:C93)</f>
        <v>3635</v>
      </c>
      <c r="D82" s="166">
        <f>SUM(D83:D93)</f>
        <v>3662</v>
      </c>
      <c r="E82" s="154">
        <f t="shared" si="5"/>
        <v>-18</v>
      </c>
      <c r="F82" s="166">
        <f t="shared" si="5"/>
        <v>7666</v>
      </c>
      <c r="G82" s="166">
        <f>SUM(G83:G93)</f>
        <v>8133</v>
      </c>
      <c r="H82" s="154">
        <f t="shared" si="5"/>
        <v>-453</v>
      </c>
    </row>
    <row r="83" spans="1:8" ht="15" customHeight="1">
      <c r="A83" s="294" t="s">
        <v>531</v>
      </c>
      <c r="B83" s="295"/>
      <c r="C83" s="160">
        <v>161</v>
      </c>
      <c r="D83" s="156">
        <v>172</v>
      </c>
      <c r="E83" s="157">
        <f t="shared" ref="E83:E93" si="6">C83-D83</f>
        <v>-11</v>
      </c>
      <c r="F83" s="158">
        <v>385</v>
      </c>
      <c r="G83" s="158">
        <v>404</v>
      </c>
      <c r="H83" s="155">
        <f>F83-G83</f>
        <v>-19</v>
      </c>
    </row>
    <row r="84" spans="1:8" ht="15" customHeight="1">
      <c r="A84" s="294" t="s">
        <v>532</v>
      </c>
      <c r="B84" s="295"/>
      <c r="C84" s="160">
        <v>273</v>
      </c>
      <c r="D84" s="156">
        <v>254</v>
      </c>
      <c r="E84" s="157">
        <f t="shared" si="6"/>
        <v>19</v>
      </c>
      <c r="F84" s="158">
        <v>571</v>
      </c>
      <c r="G84" s="158">
        <v>581</v>
      </c>
      <c r="H84" s="155">
        <f t="shared" ref="H84:H93" si="7">F84-G84</f>
        <v>-10</v>
      </c>
    </row>
    <row r="85" spans="1:8" ht="15" customHeight="1">
      <c r="A85" s="294" t="s">
        <v>533</v>
      </c>
      <c r="B85" s="295"/>
      <c r="C85" s="160">
        <v>268</v>
      </c>
      <c r="D85" s="156">
        <v>282</v>
      </c>
      <c r="E85" s="157">
        <f t="shared" si="6"/>
        <v>-14</v>
      </c>
      <c r="F85" s="158">
        <v>669</v>
      </c>
      <c r="G85" s="158">
        <v>714</v>
      </c>
      <c r="H85" s="155">
        <f t="shared" si="7"/>
        <v>-45</v>
      </c>
    </row>
    <row r="86" spans="1:8" ht="15" customHeight="1">
      <c r="A86" s="294" t="s">
        <v>534</v>
      </c>
      <c r="B86" s="295"/>
      <c r="C86" s="160">
        <v>394</v>
      </c>
      <c r="D86" s="156">
        <v>388</v>
      </c>
      <c r="E86" s="157">
        <f t="shared" si="6"/>
        <v>6</v>
      </c>
      <c r="F86" s="158">
        <v>826</v>
      </c>
      <c r="G86" s="158">
        <v>904</v>
      </c>
      <c r="H86" s="155">
        <f t="shared" si="7"/>
        <v>-78</v>
      </c>
    </row>
    <row r="87" spans="1:8" ht="15" customHeight="1">
      <c r="A87" s="302" t="s">
        <v>535</v>
      </c>
      <c r="B87" s="303"/>
      <c r="C87" s="160">
        <v>414</v>
      </c>
      <c r="D87" s="156">
        <v>417</v>
      </c>
      <c r="E87" s="157">
        <f t="shared" si="6"/>
        <v>-3</v>
      </c>
      <c r="F87" s="158">
        <v>1026</v>
      </c>
      <c r="G87" s="158">
        <v>1085</v>
      </c>
      <c r="H87" s="155">
        <f t="shared" si="7"/>
        <v>-59</v>
      </c>
    </row>
    <row r="88" spans="1:8" ht="15" customHeight="1">
      <c r="A88" s="169" t="s">
        <v>478</v>
      </c>
      <c r="B88" s="170" t="s">
        <v>536</v>
      </c>
      <c r="C88" s="156" t="s">
        <v>478</v>
      </c>
      <c r="D88" s="156">
        <v>9</v>
      </c>
      <c r="E88" s="157" t="s">
        <v>478</v>
      </c>
      <c r="F88" s="158" t="s">
        <v>478</v>
      </c>
      <c r="G88" s="158">
        <v>14</v>
      </c>
      <c r="H88" s="155" t="s">
        <v>478</v>
      </c>
    </row>
    <row r="89" spans="1:8" ht="15" customHeight="1">
      <c r="A89" s="302" t="s">
        <v>537</v>
      </c>
      <c r="B89" s="303"/>
      <c r="C89" s="160">
        <v>720</v>
      </c>
      <c r="D89" s="156">
        <v>670</v>
      </c>
      <c r="E89" s="157">
        <f t="shared" si="6"/>
        <v>50</v>
      </c>
      <c r="F89" s="158">
        <v>1644</v>
      </c>
      <c r="G89" s="158">
        <v>1677</v>
      </c>
      <c r="H89" s="155">
        <f t="shared" si="7"/>
        <v>-33</v>
      </c>
    </row>
    <row r="90" spans="1:8" ht="15" customHeight="1">
      <c r="A90" s="294" t="s">
        <v>538</v>
      </c>
      <c r="B90" s="295"/>
      <c r="C90" s="160">
        <v>629</v>
      </c>
      <c r="D90" s="156">
        <v>730</v>
      </c>
      <c r="E90" s="157">
        <f t="shared" si="6"/>
        <v>-101</v>
      </c>
      <c r="F90" s="158">
        <v>1253</v>
      </c>
      <c r="G90" s="158">
        <v>1453</v>
      </c>
      <c r="H90" s="155">
        <f t="shared" si="7"/>
        <v>-200</v>
      </c>
    </row>
    <row r="91" spans="1:8" ht="15" customHeight="1">
      <c r="A91" s="294" t="s">
        <v>539</v>
      </c>
      <c r="B91" s="295"/>
      <c r="C91" s="160">
        <v>15</v>
      </c>
      <c r="D91" s="156">
        <v>15</v>
      </c>
      <c r="E91" s="157">
        <f t="shared" si="6"/>
        <v>0</v>
      </c>
      <c r="F91" s="158">
        <v>38</v>
      </c>
      <c r="G91" s="158">
        <v>44</v>
      </c>
      <c r="H91" s="155">
        <f t="shared" si="7"/>
        <v>-6</v>
      </c>
    </row>
    <row r="92" spans="1:8" ht="15" customHeight="1">
      <c r="A92" s="294" t="s">
        <v>540</v>
      </c>
      <c r="B92" s="295"/>
      <c r="C92" s="160">
        <v>15</v>
      </c>
      <c r="D92" s="156">
        <v>13</v>
      </c>
      <c r="E92" s="157">
        <f t="shared" si="6"/>
        <v>2</v>
      </c>
      <c r="F92" s="158">
        <v>29</v>
      </c>
      <c r="G92" s="158">
        <v>25</v>
      </c>
      <c r="H92" s="155">
        <f>F92-G92</f>
        <v>4</v>
      </c>
    </row>
    <row r="93" spans="1:8" ht="15" customHeight="1">
      <c r="A93" s="294" t="s">
        <v>541</v>
      </c>
      <c r="B93" s="295"/>
      <c r="C93" s="160">
        <v>746</v>
      </c>
      <c r="D93" s="163">
        <v>712</v>
      </c>
      <c r="E93" s="157">
        <f t="shared" si="6"/>
        <v>34</v>
      </c>
      <c r="F93" s="158">
        <v>1225</v>
      </c>
      <c r="G93" s="158">
        <v>1232</v>
      </c>
      <c r="H93" s="155">
        <f t="shared" si="7"/>
        <v>-7</v>
      </c>
    </row>
    <row r="94" spans="1:8" ht="15" customHeight="1">
      <c r="A94" s="298"/>
      <c r="B94" s="299"/>
      <c r="C94" s="171"/>
      <c r="D94" s="166"/>
      <c r="E94" s="154"/>
      <c r="F94" s="153"/>
      <c r="G94" s="153"/>
      <c r="H94" s="155"/>
    </row>
    <row r="95" spans="1:8" ht="15" customHeight="1">
      <c r="A95" s="298" t="s">
        <v>542</v>
      </c>
      <c r="B95" s="299"/>
      <c r="C95" s="166">
        <f t="shared" ref="C95:H95" si="8">SUM(C96:C103)</f>
        <v>4493</v>
      </c>
      <c r="D95" s="166">
        <f>SUM(D96:D103)</f>
        <v>4042</v>
      </c>
      <c r="E95" s="154">
        <f t="shared" si="8"/>
        <v>451</v>
      </c>
      <c r="F95" s="166">
        <f t="shared" si="8"/>
        <v>10512</v>
      </c>
      <c r="G95" s="166">
        <f>SUM(G96:G103)</f>
        <v>10076</v>
      </c>
      <c r="H95" s="154">
        <f t="shared" si="8"/>
        <v>436</v>
      </c>
    </row>
    <row r="96" spans="1:8" ht="15" customHeight="1">
      <c r="A96" s="294" t="s">
        <v>543</v>
      </c>
      <c r="B96" s="295"/>
      <c r="C96" s="156">
        <v>749</v>
      </c>
      <c r="D96" s="156">
        <v>704</v>
      </c>
      <c r="E96" s="157">
        <f t="shared" ref="E96:E103" si="9">C96-D96</f>
        <v>45</v>
      </c>
      <c r="F96" s="158">
        <v>1761</v>
      </c>
      <c r="G96" s="158">
        <v>1774</v>
      </c>
      <c r="H96" s="155">
        <f>F96-G96</f>
        <v>-13</v>
      </c>
    </row>
    <row r="97" spans="1:9" ht="15" customHeight="1">
      <c r="A97" s="294" t="s">
        <v>544</v>
      </c>
      <c r="B97" s="295"/>
      <c r="C97" s="156">
        <v>651</v>
      </c>
      <c r="D97" s="156">
        <v>564</v>
      </c>
      <c r="E97" s="157">
        <f t="shared" si="9"/>
        <v>87</v>
      </c>
      <c r="F97" s="158">
        <v>1692</v>
      </c>
      <c r="G97" s="158">
        <v>1549</v>
      </c>
      <c r="H97" s="155">
        <f t="shared" ref="H97:H103" si="10">F97-G97</f>
        <v>143</v>
      </c>
    </row>
    <row r="98" spans="1:9" ht="15" customHeight="1">
      <c r="A98" s="294" t="s">
        <v>545</v>
      </c>
      <c r="B98" s="295"/>
      <c r="C98" s="156">
        <v>1128</v>
      </c>
      <c r="D98" s="156">
        <v>939</v>
      </c>
      <c r="E98" s="157">
        <f t="shared" si="9"/>
        <v>189</v>
      </c>
      <c r="F98" s="158">
        <v>2673</v>
      </c>
      <c r="G98" s="158">
        <v>2408</v>
      </c>
      <c r="H98" s="155">
        <f t="shared" si="10"/>
        <v>265</v>
      </c>
    </row>
    <row r="99" spans="1:9" ht="15" customHeight="1">
      <c r="A99" s="294" t="s">
        <v>546</v>
      </c>
      <c r="B99" s="295"/>
      <c r="C99" s="156">
        <v>745</v>
      </c>
      <c r="D99" s="156">
        <v>683</v>
      </c>
      <c r="E99" s="157">
        <f t="shared" si="9"/>
        <v>62</v>
      </c>
      <c r="F99" s="158">
        <v>1648</v>
      </c>
      <c r="G99" s="158">
        <v>1613</v>
      </c>
      <c r="H99" s="155">
        <f t="shared" si="10"/>
        <v>35</v>
      </c>
    </row>
    <row r="100" spans="1:9" ht="15" customHeight="1">
      <c r="A100" s="294" t="s">
        <v>547</v>
      </c>
      <c r="B100" s="295"/>
      <c r="C100" s="156">
        <v>662</v>
      </c>
      <c r="D100" s="156">
        <v>647</v>
      </c>
      <c r="E100" s="157">
        <f t="shared" si="9"/>
        <v>15</v>
      </c>
      <c r="F100" s="158">
        <v>1486</v>
      </c>
      <c r="G100" s="158">
        <v>1471</v>
      </c>
      <c r="H100" s="155">
        <f t="shared" si="10"/>
        <v>15</v>
      </c>
    </row>
    <row r="101" spans="1:9" ht="15" customHeight="1">
      <c r="A101" s="294" t="s">
        <v>548</v>
      </c>
      <c r="B101" s="295"/>
      <c r="C101" s="156">
        <v>210</v>
      </c>
      <c r="D101" s="156">
        <v>205</v>
      </c>
      <c r="E101" s="157">
        <f t="shared" si="9"/>
        <v>5</v>
      </c>
      <c r="F101" s="158">
        <v>534</v>
      </c>
      <c r="G101" s="158">
        <v>560</v>
      </c>
      <c r="H101" s="155">
        <f t="shared" si="10"/>
        <v>-26</v>
      </c>
    </row>
    <row r="102" spans="1:9" ht="15" customHeight="1">
      <c r="A102" s="294" t="s">
        <v>549</v>
      </c>
      <c r="B102" s="295"/>
      <c r="C102" s="156">
        <v>52</v>
      </c>
      <c r="D102" s="156">
        <v>53</v>
      </c>
      <c r="E102" s="157">
        <f t="shared" si="9"/>
        <v>-1</v>
      </c>
      <c r="F102" s="158">
        <v>133</v>
      </c>
      <c r="G102" s="158">
        <v>156</v>
      </c>
      <c r="H102" s="155">
        <f t="shared" si="10"/>
        <v>-23</v>
      </c>
    </row>
    <row r="103" spans="1:9" ht="15" customHeight="1">
      <c r="A103" s="300" t="s">
        <v>550</v>
      </c>
      <c r="B103" s="301"/>
      <c r="C103" s="172">
        <v>296</v>
      </c>
      <c r="D103" s="172">
        <v>247</v>
      </c>
      <c r="E103" s="157">
        <f t="shared" si="9"/>
        <v>49</v>
      </c>
      <c r="F103" s="158">
        <v>585</v>
      </c>
      <c r="G103" s="158">
        <v>545</v>
      </c>
      <c r="H103" s="155">
        <f t="shared" si="10"/>
        <v>40</v>
      </c>
    </row>
    <row r="104" spans="1:9" ht="15" customHeight="1">
      <c r="A104" s="298"/>
      <c r="B104" s="299"/>
      <c r="C104" s="166"/>
      <c r="D104" s="166"/>
      <c r="E104" s="154"/>
      <c r="F104" s="166"/>
      <c r="G104" s="166"/>
      <c r="H104" s="155"/>
    </row>
    <row r="105" spans="1:9" ht="15" customHeight="1">
      <c r="A105" s="298" t="s">
        <v>551</v>
      </c>
      <c r="B105" s="299"/>
      <c r="C105" s="166">
        <v>2121</v>
      </c>
      <c r="D105" s="166">
        <v>2118</v>
      </c>
      <c r="E105" s="154">
        <v>1</v>
      </c>
      <c r="F105" s="166">
        <v>5555</v>
      </c>
      <c r="G105" s="166">
        <v>5977</v>
      </c>
      <c r="H105" s="154">
        <v>-231</v>
      </c>
      <c r="I105" s="173"/>
    </row>
    <row r="106" spans="1:9" ht="15" customHeight="1">
      <c r="A106" s="294" t="s">
        <v>552</v>
      </c>
      <c r="B106" s="295"/>
      <c r="C106" s="156">
        <v>652</v>
      </c>
      <c r="D106" s="156">
        <v>622</v>
      </c>
      <c r="E106" s="157">
        <f>C106-D106</f>
        <v>30</v>
      </c>
      <c r="F106" s="158">
        <v>1724</v>
      </c>
      <c r="G106" s="158">
        <v>1789</v>
      </c>
      <c r="H106" s="155">
        <f>F106-G106</f>
        <v>-65</v>
      </c>
    </row>
    <row r="107" spans="1:9" ht="15" customHeight="1">
      <c r="A107" s="294" t="s">
        <v>553</v>
      </c>
      <c r="B107" s="295"/>
      <c r="C107" s="156">
        <v>390</v>
      </c>
      <c r="D107" s="156">
        <v>346</v>
      </c>
      <c r="E107" s="157">
        <f>C107-D107</f>
        <v>44</v>
      </c>
      <c r="F107" s="158">
        <v>983</v>
      </c>
      <c r="G107" s="158">
        <v>959</v>
      </c>
      <c r="H107" s="155">
        <f t="shared" ref="H107:H113" si="11">F107-G107</f>
        <v>24</v>
      </c>
    </row>
    <row r="108" spans="1:9" ht="15" customHeight="1">
      <c r="A108" s="294" t="s">
        <v>554</v>
      </c>
      <c r="B108" s="295"/>
      <c r="C108" s="156">
        <v>475</v>
      </c>
      <c r="D108" s="156">
        <v>464</v>
      </c>
      <c r="E108" s="157">
        <f>C108-D108</f>
        <v>11</v>
      </c>
      <c r="F108" s="158">
        <v>1329</v>
      </c>
      <c r="G108" s="158">
        <v>1373</v>
      </c>
      <c r="H108" s="155">
        <f t="shared" si="11"/>
        <v>-44</v>
      </c>
    </row>
    <row r="109" spans="1:9" ht="15" customHeight="1">
      <c r="A109" s="294" t="s">
        <v>555</v>
      </c>
      <c r="B109" s="295"/>
      <c r="C109" s="156">
        <v>446</v>
      </c>
      <c r="D109" s="156">
        <v>510</v>
      </c>
      <c r="E109" s="157">
        <f>C109-D109</f>
        <v>-64</v>
      </c>
      <c r="F109" s="158">
        <v>1167</v>
      </c>
      <c r="G109" s="158">
        <v>1409</v>
      </c>
      <c r="H109" s="155">
        <f t="shared" si="11"/>
        <v>-242</v>
      </c>
    </row>
    <row r="110" spans="1:9" ht="15" customHeight="1">
      <c r="A110" s="294" t="s">
        <v>556</v>
      </c>
      <c r="B110" s="295"/>
      <c r="C110" s="156">
        <v>21</v>
      </c>
      <c r="D110" s="156">
        <v>25</v>
      </c>
      <c r="E110" s="157">
        <f>C110-D110</f>
        <v>-4</v>
      </c>
      <c r="F110" s="158">
        <v>48</v>
      </c>
      <c r="G110" s="158">
        <v>69</v>
      </c>
      <c r="H110" s="155">
        <f t="shared" si="11"/>
        <v>-21</v>
      </c>
    </row>
    <row r="111" spans="1:9" ht="15" customHeight="1">
      <c r="A111" s="294" t="s">
        <v>557</v>
      </c>
      <c r="B111" s="295"/>
      <c r="C111" s="162" t="s">
        <v>558</v>
      </c>
      <c r="D111" s="162" t="s">
        <v>558</v>
      </c>
      <c r="E111" s="174" t="s">
        <v>558</v>
      </c>
      <c r="F111" s="175" t="s">
        <v>558</v>
      </c>
      <c r="G111" s="175" t="s">
        <v>558</v>
      </c>
      <c r="H111" s="176" t="s">
        <v>558</v>
      </c>
    </row>
    <row r="112" spans="1:9" ht="15" customHeight="1">
      <c r="A112" s="294" t="s">
        <v>559</v>
      </c>
      <c r="B112" s="295"/>
      <c r="C112" s="162" t="s">
        <v>558</v>
      </c>
      <c r="D112" s="162" t="s">
        <v>558</v>
      </c>
      <c r="E112" s="174" t="s">
        <v>558</v>
      </c>
      <c r="F112" s="175" t="s">
        <v>558</v>
      </c>
      <c r="G112" s="175" t="s">
        <v>558</v>
      </c>
      <c r="H112" s="176" t="s">
        <v>558</v>
      </c>
    </row>
    <row r="113" spans="1:8" ht="15" customHeight="1">
      <c r="A113" s="296" t="s">
        <v>560</v>
      </c>
      <c r="B113" s="297"/>
      <c r="C113" s="163">
        <v>134</v>
      </c>
      <c r="D113" s="163">
        <v>147</v>
      </c>
      <c r="E113" s="157">
        <f>C113-D113</f>
        <v>-13</v>
      </c>
      <c r="F113" s="177">
        <v>295</v>
      </c>
      <c r="G113" s="177">
        <v>367</v>
      </c>
      <c r="H113" s="155">
        <f t="shared" si="11"/>
        <v>-72</v>
      </c>
    </row>
    <row r="114" spans="1:8" ht="20.25" customHeight="1">
      <c r="H114" s="148" t="s">
        <v>70</v>
      </c>
    </row>
  </sheetData>
  <mergeCells count="112">
    <mergeCell ref="A3:B4"/>
    <mergeCell ref="C3:E3"/>
    <mergeCell ref="F3:H3"/>
    <mergeCell ref="A5:B5"/>
    <mergeCell ref="A6:B6"/>
    <mergeCell ref="A7:B7"/>
    <mergeCell ref="A14:B14"/>
    <mergeCell ref="A15:B15"/>
    <mergeCell ref="A16:B16"/>
    <mergeCell ref="A17:B17"/>
    <mergeCell ref="A18:B18"/>
    <mergeCell ref="A19:B19"/>
    <mergeCell ref="A8:B8"/>
    <mergeCell ref="A9:B9"/>
    <mergeCell ref="A10:B10"/>
    <mergeCell ref="A11:B11"/>
    <mergeCell ref="A12:B12"/>
    <mergeCell ref="A13:B13"/>
    <mergeCell ref="A26:B26"/>
    <mergeCell ref="A27:B27"/>
    <mergeCell ref="A28:A29"/>
    <mergeCell ref="C28:C29"/>
    <mergeCell ref="F28:F29"/>
    <mergeCell ref="A30:B30"/>
    <mergeCell ref="A20:B20"/>
    <mergeCell ref="A21:B21"/>
    <mergeCell ref="A22:B22"/>
    <mergeCell ref="A23:B23"/>
    <mergeCell ref="A24:B24"/>
    <mergeCell ref="A25:B25"/>
    <mergeCell ref="A37:B37"/>
    <mergeCell ref="A38:B38"/>
    <mergeCell ref="A39:B39"/>
    <mergeCell ref="A40:B40"/>
    <mergeCell ref="A41:B41"/>
    <mergeCell ref="A42:B42"/>
    <mergeCell ref="A31:B31"/>
    <mergeCell ref="A32:B32"/>
    <mergeCell ref="A33:B33"/>
    <mergeCell ref="A34:B34"/>
    <mergeCell ref="A35:B35"/>
    <mergeCell ref="A36:B36"/>
    <mergeCell ref="A49:B49"/>
    <mergeCell ref="A50:B50"/>
    <mergeCell ref="A51:B51"/>
    <mergeCell ref="A52:B52"/>
    <mergeCell ref="A53:B53"/>
    <mergeCell ref="A54:B54"/>
    <mergeCell ref="A43:B43"/>
    <mergeCell ref="A44:B44"/>
    <mergeCell ref="A45:B45"/>
    <mergeCell ref="A46:B46"/>
    <mergeCell ref="A47:B47"/>
    <mergeCell ref="A48:B48"/>
    <mergeCell ref="A61:B61"/>
    <mergeCell ref="A62:B62"/>
    <mergeCell ref="A63:B63"/>
    <mergeCell ref="A64:B64"/>
    <mergeCell ref="A65:B65"/>
    <mergeCell ref="A66:B66"/>
    <mergeCell ref="A55:B55"/>
    <mergeCell ref="A56:B56"/>
    <mergeCell ref="A57:B57"/>
    <mergeCell ref="A58:B58"/>
    <mergeCell ref="A59:B59"/>
    <mergeCell ref="A60:B60"/>
    <mergeCell ref="A73:B73"/>
    <mergeCell ref="A74:B74"/>
    <mergeCell ref="A75:B75"/>
    <mergeCell ref="A76:B76"/>
    <mergeCell ref="A77:B77"/>
    <mergeCell ref="A78:B78"/>
    <mergeCell ref="A67:B67"/>
    <mergeCell ref="A68:B68"/>
    <mergeCell ref="A69:B69"/>
    <mergeCell ref="A70:B70"/>
    <mergeCell ref="A71:B71"/>
    <mergeCell ref="A72:B72"/>
    <mergeCell ref="A85:B85"/>
    <mergeCell ref="A86:B86"/>
    <mergeCell ref="A87:B87"/>
    <mergeCell ref="A89:B89"/>
    <mergeCell ref="A90:B90"/>
    <mergeCell ref="A91:B91"/>
    <mergeCell ref="A79:B79"/>
    <mergeCell ref="A80:B80"/>
    <mergeCell ref="A81:B81"/>
    <mergeCell ref="A82:B82"/>
    <mergeCell ref="A83:B83"/>
    <mergeCell ref="A84:B84"/>
    <mergeCell ref="A98:B98"/>
    <mergeCell ref="A99:B99"/>
    <mergeCell ref="A100:B100"/>
    <mergeCell ref="A101:B101"/>
    <mergeCell ref="A102:B102"/>
    <mergeCell ref="A103:B103"/>
    <mergeCell ref="A92:B92"/>
    <mergeCell ref="A93:B93"/>
    <mergeCell ref="A94:B94"/>
    <mergeCell ref="A95:B95"/>
    <mergeCell ref="A96:B96"/>
    <mergeCell ref="A97:B97"/>
    <mergeCell ref="A110:B110"/>
    <mergeCell ref="A111:B111"/>
    <mergeCell ref="A112:B112"/>
    <mergeCell ref="A113:B113"/>
    <mergeCell ref="A104:B104"/>
    <mergeCell ref="A105:B105"/>
    <mergeCell ref="A106:B106"/>
    <mergeCell ref="A107:B107"/>
    <mergeCell ref="A108:B108"/>
    <mergeCell ref="A109:B109"/>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zoomScale="80" zoomScaleNormal="80" workbookViewId="0">
      <selection activeCell="C3" sqref="C3:E4"/>
    </sheetView>
  </sheetViews>
  <sheetFormatPr defaultRowHeight="13.5"/>
  <cols>
    <col min="1" max="1" width="31.75" style="61" customWidth="1"/>
    <col min="2" max="3" width="11.875" style="61" customWidth="1"/>
    <col min="4" max="5" width="11.875" style="61" bestFit="1" customWidth="1"/>
    <col min="6" max="7" width="11.875" style="61" customWidth="1"/>
    <col min="8" max="16384" width="9" style="61"/>
  </cols>
  <sheetData>
    <row r="1" spans="1:8" s="1" customFormat="1" ht="17.25">
      <c r="A1" s="1" t="s">
        <v>561</v>
      </c>
    </row>
    <row r="2" spans="1:8" s="1" customFormat="1" ht="17.25">
      <c r="D2" s="2"/>
      <c r="F2" s="2"/>
      <c r="G2" s="2" t="s">
        <v>431</v>
      </c>
    </row>
    <row r="3" spans="1:8" ht="30" customHeight="1">
      <c r="A3" s="9" t="s">
        <v>562</v>
      </c>
      <c r="B3" s="9" t="s">
        <v>30</v>
      </c>
      <c r="C3" s="9" t="s">
        <v>35</v>
      </c>
      <c r="D3" s="9" t="s">
        <v>40</v>
      </c>
      <c r="E3" s="9" t="s">
        <v>45</v>
      </c>
      <c r="F3" s="9" t="s">
        <v>50</v>
      </c>
      <c r="G3" s="9" t="s">
        <v>69</v>
      </c>
    </row>
    <row r="4" spans="1:8" ht="30" customHeight="1">
      <c r="A4" s="9" t="s">
        <v>563</v>
      </c>
      <c r="B4" s="6">
        <v>18606</v>
      </c>
      <c r="C4" s="6">
        <v>20670</v>
      </c>
      <c r="D4" s="6">
        <v>20796</v>
      </c>
      <c r="E4" s="6">
        <v>20444</v>
      </c>
      <c r="F4" s="6">
        <v>20401</v>
      </c>
      <c r="G4" s="6">
        <v>20776</v>
      </c>
    </row>
    <row r="5" spans="1:8" ht="30" customHeight="1" thickBot="1">
      <c r="A5" s="73" t="s">
        <v>564</v>
      </c>
      <c r="B5" s="178">
        <v>52104</v>
      </c>
      <c r="C5" s="178">
        <v>53858</v>
      </c>
      <c r="D5" s="178">
        <v>53240</v>
      </c>
      <c r="E5" s="178">
        <v>51200</v>
      </c>
      <c r="F5" s="178">
        <v>50140</v>
      </c>
      <c r="G5" s="178">
        <v>48729</v>
      </c>
    </row>
    <row r="6" spans="1:8" ht="41.25" customHeight="1" thickTop="1">
      <c r="A6" s="179" t="s">
        <v>565</v>
      </c>
      <c r="B6" s="180">
        <f t="shared" ref="B6:G6" si="0">SUM(B7:B16)</f>
        <v>18589</v>
      </c>
      <c r="C6" s="180">
        <f t="shared" si="0"/>
        <v>20247</v>
      </c>
      <c r="D6" s="180">
        <f t="shared" si="0"/>
        <v>20763</v>
      </c>
      <c r="E6" s="180">
        <f t="shared" si="0"/>
        <v>20416</v>
      </c>
      <c r="F6" s="180">
        <f t="shared" si="0"/>
        <v>20371</v>
      </c>
      <c r="G6" s="180">
        <f t="shared" si="0"/>
        <v>20739</v>
      </c>
    </row>
    <row r="7" spans="1:8" ht="30" customHeight="1">
      <c r="A7" s="181" t="s">
        <v>566</v>
      </c>
      <c r="B7" s="6">
        <v>5056</v>
      </c>
      <c r="C7" s="6">
        <v>6034</v>
      </c>
      <c r="D7" s="6">
        <v>6454</v>
      </c>
      <c r="E7" s="6">
        <v>6333</v>
      </c>
      <c r="F7" s="6">
        <v>6588</v>
      </c>
      <c r="G7" s="6">
        <v>7333</v>
      </c>
    </row>
    <row r="8" spans="1:8" ht="30" customHeight="1">
      <c r="A8" s="181" t="s">
        <v>567</v>
      </c>
      <c r="B8" s="6">
        <v>4396</v>
      </c>
      <c r="C8" s="6">
        <v>5204</v>
      </c>
      <c r="D8" s="6">
        <v>5429</v>
      </c>
      <c r="E8" s="6">
        <v>5689</v>
      </c>
      <c r="F8" s="6">
        <v>5798</v>
      </c>
      <c r="G8" s="6">
        <v>6063</v>
      </c>
    </row>
    <row r="9" spans="1:8" ht="30" customHeight="1">
      <c r="A9" s="181" t="s">
        <v>568</v>
      </c>
      <c r="B9" s="6">
        <v>3299</v>
      </c>
      <c r="C9" s="6">
        <v>3570</v>
      </c>
      <c r="D9" s="6">
        <v>3726</v>
      </c>
      <c r="E9" s="6">
        <v>3715</v>
      </c>
      <c r="F9" s="6">
        <v>3611</v>
      </c>
      <c r="G9" s="6">
        <v>3443</v>
      </c>
    </row>
    <row r="10" spans="1:8" ht="30" customHeight="1">
      <c r="A10" s="181" t="s">
        <v>569</v>
      </c>
      <c r="B10" s="6">
        <v>3047</v>
      </c>
      <c r="C10" s="6">
        <v>2988</v>
      </c>
      <c r="D10" s="6">
        <v>2966</v>
      </c>
      <c r="E10" s="6">
        <v>2824</v>
      </c>
      <c r="F10" s="6">
        <v>2681</v>
      </c>
      <c r="G10" s="6">
        <v>2434</v>
      </c>
    </row>
    <row r="11" spans="1:8" ht="30" customHeight="1">
      <c r="A11" s="181" t="s">
        <v>570</v>
      </c>
      <c r="B11" s="6">
        <v>1540</v>
      </c>
      <c r="C11" s="6">
        <v>1395</v>
      </c>
      <c r="D11" s="6">
        <v>1293</v>
      </c>
      <c r="E11" s="6">
        <v>1133</v>
      </c>
      <c r="F11" s="6">
        <v>1077</v>
      </c>
      <c r="G11" s="6">
        <v>958</v>
      </c>
    </row>
    <row r="12" spans="1:8" ht="30" customHeight="1">
      <c r="A12" s="181" t="s">
        <v>571</v>
      </c>
      <c r="B12" s="6">
        <v>799</v>
      </c>
      <c r="C12" s="6">
        <v>674</v>
      </c>
      <c r="D12" s="6">
        <v>582</v>
      </c>
      <c r="E12" s="6">
        <v>468</v>
      </c>
      <c r="F12" s="6">
        <v>401</v>
      </c>
      <c r="G12" s="6">
        <v>343</v>
      </c>
      <c r="H12" s="39"/>
    </row>
    <row r="13" spans="1:8" ht="30" customHeight="1">
      <c r="A13" s="181" t="s">
        <v>572</v>
      </c>
      <c r="B13" s="6">
        <v>372</v>
      </c>
      <c r="C13" s="6">
        <v>319</v>
      </c>
      <c r="D13" s="6">
        <v>249</v>
      </c>
      <c r="E13" s="6">
        <v>203</v>
      </c>
      <c r="F13" s="6">
        <v>170</v>
      </c>
      <c r="G13" s="6">
        <v>130</v>
      </c>
    </row>
    <row r="14" spans="1:8" ht="30" customHeight="1">
      <c r="A14" s="181" t="s">
        <v>573</v>
      </c>
      <c r="B14" s="6">
        <v>67</v>
      </c>
      <c r="C14" s="6">
        <v>59</v>
      </c>
      <c r="D14" s="6">
        <v>54</v>
      </c>
      <c r="E14" s="6">
        <v>44</v>
      </c>
      <c r="F14" s="6">
        <v>33</v>
      </c>
      <c r="G14" s="6">
        <v>26</v>
      </c>
    </row>
    <row r="15" spans="1:8" ht="30" customHeight="1">
      <c r="A15" s="181" t="s">
        <v>574</v>
      </c>
      <c r="B15" s="6">
        <v>10</v>
      </c>
      <c r="C15" s="6">
        <v>4</v>
      </c>
      <c r="D15" s="6">
        <v>7</v>
      </c>
      <c r="E15" s="6">
        <v>6</v>
      </c>
      <c r="F15" s="6">
        <v>9</v>
      </c>
      <c r="G15" s="6">
        <v>8</v>
      </c>
    </row>
    <row r="16" spans="1:8" ht="30" customHeight="1">
      <c r="A16" s="181" t="s">
        <v>575</v>
      </c>
      <c r="B16" s="6">
        <v>3</v>
      </c>
      <c r="C16" s="11" t="s">
        <v>229</v>
      </c>
      <c r="D16" s="6">
        <v>3</v>
      </c>
      <c r="E16" s="6">
        <v>1</v>
      </c>
      <c r="F16" s="6">
        <v>3</v>
      </c>
      <c r="G16" s="6">
        <v>1</v>
      </c>
    </row>
    <row r="17" spans="1:7" ht="41.25" customHeight="1">
      <c r="A17" s="9" t="s">
        <v>576</v>
      </c>
      <c r="B17" s="6">
        <v>51688</v>
      </c>
      <c r="C17" s="6">
        <v>52864</v>
      </c>
      <c r="D17" s="6">
        <v>52579</v>
      </c>
      <c r="E17" s="6">
        <v>50462</v>
      </c>
      <c r="F17" s="6">
        <v>49097</v>
      </c>
      <c r="G17" s="6">
        <v>47573</v>
      </c>
    </row>
    <row r="18" spans="1:7" ht="41.25" customHeight="1" thickBot="1">
      <c r="A18" s="73" t="s">
        <v>577</v>
      </c>
      <c r="B18" s="182">
        <v>2.8</v>
      </c>
      <c r="C18" s="182">
        <v>2.6</v>
      </c>
      <c r="D18" s="183">
        <v>2.5299999999999998</v>
      </c>
      <c r="E18" s="183">
        <v>2.4716888715000001</v>
      </c>
      <c r="F18" s="183">
        <v>2.41</v>
      </c>
      <c r="G18" s="183">
        <v>2.29</v>
      </c>
    </row>
    <row r="19" spans="1:7" ht="41.25" customHeight="1" thickTop="1">
      <c r="A19" s="184" t="s">
        <v>578</v>
      </c>
      <c r="B19" s="180">
        <v>17</v>
      </c>
      <c r="C19" s="180">
        <v>21</v>
      </c>
      <c r="D19" s="180">
        <v>33</v>
      </c>
      <c r="E19" s="180">
        <v>28</v>
      </c>
      <c r="F19" s="180">
        <v>30</v>
      </c>
      <c r="G19" s="180">
        <v>37</v>
      </c>
    </row>
    <row r="20" spans="1:7" ht="41.25" customHeight="1">
      <c r="A20" s="3" t="s">
        <v>579</v>
      </c>
      <c r="B20" s="6">
        <v>416</v>
      </c>
      <c r="C20" s="6">
        <v>497</v>
      </c>
      <c r="D20" s="6">
        <v>661</v>
      </c>
      <c r="E20" s="6">
        <v>738</v>
      </c>
      <c r="F20" s="6">
        <v>1043</v>
      </c>
      <c r="G20" s="6">
        <v>1156</v>
      </c>
    </row>
    <row r="21" spans="1:7" ht="17.25">
      <c r="A21" s="185"/>
      <c r="D21" s="186"/>
      <c r="F21" s="186"/>
      <c r="G21" s="186" t="s">
        <v>70</v>
      </c>
    </row>
    <row r="22" spans="1:7" ht="17.25">
      <c r="A22" s="22"/>
    </row>
    <row r="23" spans="1:7" ht="17.25">
      <c r="A23" s="187"/>
    </row>
    <row r="24" spans="1:7" ht="17.25">
      <c r="A24" s="1"/>
    </row>
    <row r="25" spans="1:7" ht="17.25">
      <c r="A25" s="1"/>
    </row>
  </sheetData>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60" zoomScaleNormal="60" workbookViewId="0">
      <selection activeCell="C3" sqref="C3:E4"/>
    </sheetView>
  </sheetViews>
  <sheetFormatPr defaultRowHeight="13.5"/>
  <cols>
    <col min="1" max="1" width="43.75" style="61" customWidth="1"/>
    <col min="2" max="10" width="11.875" style="61" customWidth="1"/>
    <col min="11" max="16384" width="9" style="61"/>
  </cols>
  <sheetData>
    <row r="1" spans="1:10" s="1" customFormat="1" ht="17.25">
      <c r="A1" s="1" t="s">
        <v>580</v>
      </c>
    </row>
    <row r="2" spans="1:10" s="1" customFormat="1" ht="17.25">
      <c r="D2" s="2"/>
      <c r="G2" s="2"/>
      <c r="J2" s="2" t="s">
        <v>431</v>
      </c>
    </row>
    <row r="3" spans="1:10" ht="33.75" customHeight="1">
      <c r="A3" s="241" t="s">
        <v>581</v>
      </c>
      <c r="B3" s="255" t="s">
        <v>45</v>
      </c>
      <c r="C3" s="256"/>
      <c r="D3" s="257"/>
      <c r="E3" s="255" t="s">
        <v>50</v>
      </c>
      <c r="F3" s="256"/>
      <c r="G3" s="257"/>
      <c r="H3" s="255" t="s">
        <v>69</v>
      </c>
      <c r="I3" s="256"/>
      <c r="J3" s="257"/>
    </row>
    <row r="4" spans="1:10" ht="33.75" customHeight="1">
      <c r="A4" s="242"/>
      <c r="B4" s="9" t="s">
        <v>127</v>
      </c>
      <c r="C4" s="9" t="s">
        <v>305</v>
      </c>
      <c r="D4" s="9" t="s">
        <v>582</v>
      </c>
      <c r="E4" s="9" t="s">
        <v>127</v>
      </c>
      <c r="F4" s="9" t="s">
        <v>305</v>
      </c>
      <c r="G4" s="9" t="s">
        <v>582</v>
      </c>
      <c r="H4" s="9" t="s">
        <v>127</v>
      </c>
      <c r="I4" s="9" t="s">
        <v>305</v>
      </c>
      <c r="J4" s="9" t="s">
        <v>582</v>
      </c>
    </row>
    <row r="5" spans="1:10" ht="33.75" customHeight="1">
      <c r="A5" s="9" t="s">
        <v>583</v>
      </c>
      <c r="B5" s="7">
        <v>28054</v>
      </c>
      <c r="C5" s="6">
        <v>25954</v>
      </c>
      <c r="D5" s="6">
        <v>2100</v>
      </c>
      <c r="E5" s="7">
        <f>SUM(F5:G5)</f>
        <v>26933</v>
      </c>
      <c r="F5" s="6">
        <v>24686</v>
      </c>
      <c r="G5" s="6">
        <v>2247</v>
      </c>
      <c r="H5" s="7">
        <f>SUM(I5:J5)</f>
        <v>30030</v>
      </c>
      <c r="I5" s="6">
        <v>24566</v>
      </c>
      <c r="J5" s="6">
        <v>5464</v>
      </c>
    </row>
    <row r="6" spans="1:10" ht="33.75" customHeight="1">
      <c r="A6" s="9" t="s">
        <v>584</v>
      </c>
      <c r="B6" s="7">
        <f t="shared" ref="B6:G6" si="0">SUM(B7:B8)</f>
        <v>17535</v>
      </c>
      <c r="C6" s="6">
        <f>SUM(C7:C8)</f>
        <v>16424</v>
      </c>
      <c r="D6" s="6">
        <f t="shared" si="0"/>
        <v>1111</v>
      </c>
      <c r="E6" s="7">
        <f t="shared" si="0"/>
        <v>16831</v>
      </c>
      <c r="F6" s="6">
        <f t="shared" si="0"/>
        <v>15690</v>
      </c>
      <c r="G6" s="6">
        <f t="shared" si="0"/>
        <v>1141</v>
      </c>
      <c r="H6" s="7">
        <f>SUM(H7:H8)</f>
        <v>19623</v>
      </c>
      <c r="I6" s="7">
        <f>SUM(I7:I8)</f>
        <v>15448</v>
      </c>
      <c r="J6" s="7">
        <f>SUM(J7:J8)</f>
        <v>4175</v>
      </c>
    </row>
    <row r="7" spans="1:10" ht="33.75" customHeight="1">
      <c r="A7" s="181" t="s">
        <v>585</v>
      </c>
      <c r="B7" s="7">
        <f>SUM(C7:D7)</f>
        <v>2997</v>
      </c>
      <c r="C7" s="6">
        <v>2997</v>
      </c>
      <c r="D7" s="188" t="s">
        <v>229</v>
      </c>
      <c r="E7" s="7">
        <f>SUM(F7:G7)</f>
        <v>2753</v>
      </c>
      <c r="F7" s="6">
        <v>2753</v>
      </c>
      <c r="G7" s="188" t="s">
        <v>229</v>
      </c>
      <c r="H7" s="7">
        <f>SUM(I7:J7)</f>
        <v>2556</v>
      </c>
      <c r="I7" s="6">
        <v>2556</v>
      </c>
      <c r="J7" s="188" t="s">
        <v>478</v>
      </c>
    </row>
    <row r="8" spans="1:10" ht="33.75" customHeight="1">
      <c r="A8" s="181" t="s">
        <v>586</v>
      </c>
      <c r="B8" s="7">
        <f>SUM(C8:D8)</f>
        <v>14538</v>
      </c>
      <c r="C8" s="6">
        <v>13427</v>
      </c>
      <c r="D8" s="6">
        <v>1111</v>
      </c>
      <c r="E8" s="7">
        <f>SUM(F8:G8)</f>
        <v>14078</v>
      </c>
      <c r="F8" s="6">
        <v>12937</v>
      </c>
      <c r="G8" s="6">
        <v>1141</v>
      </c>
      <c r="H8" s="7">
        <f>SUM(I8:J8)</f>
        <v>17067</v>
      </c>
      <c r="I8" s="6">
        <v>12892</v>
      </c>
      <c r="J8" s="6">
        <v>4175</v>
      </c>
    </row>
    <row r="9" spans="1:10" ht="33.75" customHeight="1">
      <c r="A9" s="9" t="s">
        <v>587</v>
      </c>
      <c r="B9" s="7">
        <v>9800</v>
      </c>
      <c r="C9" s="6">
        <v>8837</v>
      </c>
      <c r="D9" s="6">
        <v>963</v>
      </c>
      <c r="E9" s="7">
        <f>SUM(F9:G9)</f>
        <v>9732</v>
      </c>
      <c r="F9" s="6">
        <v>8649</v>
      </c>
      <c r="G9" s="6">
        <v>1083</v>
      </c>
      <c r="H9" s="7">
        <f>SUM(I9:J9)</f>
        <v>10000</v>
      </c>
      <c r="I9" s="6">
        <v>8887</v>
      </c>
      <c r="J9" s="6">
        <v>1113</v>
      </c>
    </row>
    <row r="10" spans="1:10" ht="33.75" customHeight="1">
      <c r="A10" s="181" t="s">
        <v>588</v>
      </c>
      <c r="B10" s="7">
        <f>SUM(C10:D10)</f>
        <v>9408</v>
      </c>
      <c r="C10" s="6">
        <v>8547</v>
      </c>
      <c r="D10" s="6">
        <v>861</v>
      </c>
      <c r="E10" s="7">
        <f>SUM(F10:G10)</f>
        <v>9298</v>
      </c>
      <c r="F10" s="6">
        <v>8390</v>
      </c>
      <c r="G10" s="6">
        <v>908</v>
      </c>
      <c r="H10" s="7">
        <f>SUM(I10:J10)</f>
        <v>9458</v>
      </c>
      <c r="I10" s="6">
        <v>8617</v>
      </c>
      <c r="J10" s="6">
        <v>841</v>
      </c>
    </row>
    <row r="11" spans="1:10" ht="33.75" customHeight="1">
      <c r="A11" s="181" t="s">
        <v>589</v>
      </c>
      <c r="B11" s="7">
        <f>SUM(C11:D11)</f>
        <v>233</v>
      </c>
      <c r="C11" s="6">
        <v>150</v>
      </c>
      <c r="D11" s="6">
        <v>83</v>
      </c>
      <c r="E11" s="7">
        <f>SUM(F11:G11)</f>
        <v>412</v>
      </c>
      <c r="F11" s="6">
        <v>238</v>
      </c>
      <c r="G11" s="6">
        <v>174</v>
      </c>
      <c r="H11" s="7">
        <f>SUM(I11:J11)</f>
        <v>407</v>
      </c>
      <c r="I11" s="6">
        <v>207</v>
      </c>
      <c r="J11" s="6">
        <v>200</v>
      </c>
    </row>
    <row r="12" spans="1:10" ht="69" customHeight="1">
      <c r="A12" s="317" t="s">
        <v>590</v>
      </c>
      <c r="B12" s="317"/>
      <c r="C12" s="317"/>
      <c r="D12" s="189"/>
      <c r="E12" s="190"/>
      <c r="F12" s="190"/>
      <c r="G12" s="191"/>
      <c r="H12" s="190"/>
      <c r="I12" s="190"/>
      <c r="J12" s="191" t="s">
        <v>70</v>
      </c>
    </row>
    <row r="13" spans="1:10" ht="33.75" customHeight="1">
      <c r="D13" s="191"/>
    </row>
  </sheetData>
  <mergeCells count="5">
    <mergeCell ref="A3:A4"/>
    <mergeCell ref="B3:D3"/>
    <mergeCell ref="E3:G3"/>
    <mergeCell ref="H3:J3"/>
    <mergeCell ref="A12:C12"/>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60" zoomScaleNormal="60" workbookViewId="0">
      <selection activeCell="C3" sqref="C3:E4"/>
    </sheetView>
  </sheetViews>
  <sheetFormatPr defaultRowHeight="13.5"/>
  <cols>
    <col min="1" max="1" width="43.75" style="39" customWidth="1"/>
    <col min="2" max="10" width="11.875" style="39" customWidth="1"/>
    <col min="11" max="11" width="2.875" style="39" customWidth="1"/>
    <col min="12" max="16384" width="9" style="39"/>
  </cols>
  <sheetData>
    <row r="1" spans="1:10" s="1" customFormat="1" ht="17.25">
      <c r="A1" s="1" t="s">
        <v>591</v>
      </c>
    </row>
    <row r="2" spans="1:10" s="1" customFormat="1" ht="17.25">
      <c r="G2" s="2"/>
      <c r="J2" s="2" t="s">
        <v>592</v>
      </c>
    </row>
    <row r="3" spans="1:10" ht="33.75" customHeight="1">
      <c r="A3" s="241" t="s">
        <v>581</v>
      </c>
      <c r="B3" s="255" t="s">
        <v>45</v>
      </c>
      <c r="C3" s="256"/>
      <c r="D3" s="257"/>
      <c r="E3" s="255" t="s">
        <v>50</v>
      </c>
      <c r="F3" s="256"/>
      <c r="G3" s="257"/>
      <c r="H3" s="255" t="s">
        <v>69</v>
      </c>
      <c r="I3" s="256"/>
      <c r="J3" s="257"/>
    </row>
    <row r="4" spans="1:10" ht="33.75" customHeight="1">
      <c r="A4" s="242"/>
      <c r="B4" s="9" t="s">
        <v>127</v>
      </c>
      <c r="C4" s="9" t="s">
        <v>305</v>
      </c>
      <c r="D4" s="9" t="s">
        <v>582</v>
      </c>
      <c r="E4" s="9" t="s">
        <v>127</v>
      </c>
      <c r="F4" s="9" t="s">
        <v>305</v>
      </c>
      <c r="G4" s="9" t="s">
        <v>582</v>
      </c>
      <c r="H4" s="9" t="s">
        <v>127</v>
      </c>
      <c r="I4" s="9" t="s">
        <v>305</v>
      </c>
      <c r="J4" s="9" t="s">
        <v>582</v>
      </c>
    </row>
    <row r="5" spans="1:10" ht="33.75" customHeight="1">
      <c r="A5" s="9" t="s">
        <v>584</v>
      </c>
      <c r="B5" s="7">
        <v>32088</v>
      </c>
      <c r="C5" s="6">
        <v>29336</v>
      </c>
      <c r="D5" s="6">
        <v>2752</v>
      </c>
      <c r="E5" s="7">
        <f>SUM(F5:G5)</f>
        <v>30527</v>
      </c>
      <c r="F5" s="6">
        <v>27848</v>
      </c>
      <c r="G5" s="6">
        <v>2679</v>
      </c>
      <c r="H5" s="7">
        <f>SUM(I5:J5)</f>
        <v>33229</v>
      </c>
      <c r="I5" s="6">
        <v>27199</v>
      </c>
      <c r="J5" s="6">
        <v>6030</v>
      </c>
    </row>
    <row r="6" spans="1:10" ht="33.75" customHeight="1">
      <c r="A6" s="9" t="s">
        <v>583</v>
      </c>
      <c r="B6" s="7">
        <f t="shared" ref="B6:G6" si="0">SUM(B7:B8)</f>
        <v>17535</v>
      </c>
      <c r="C6" s="6">
        <f t="shared" si="0"/>
        <v>16424</v>
      </c>
      <c r="D6" s="6">
        <f t="shared" si="0"/>
        <v>1111</v>
      </c>
      <c r="E6" s="7">
        <f t="shared" si="0"/>
        <v>16831</v>
      </c>
      <c r="F6" s="6">
        <f t="shared" si="0"/>
        <v>15690</v>
      </c>
      <c r="G6" s="6">
        <f t="shared" si="0"/>
        <v>1141</v>
      </c>
      <c r="H6" s="7">
        <f>SUM(H7:H8)</f>
        <v>19623</v>
      </c>
      <c r="I6" s="6">
        <f>SUM(I7:I8)</f>
        <v>15448</v>
      </c>
      <c r="J6" s="6">
        <f>SUM(J7:J8)</f>
        <v>4175</v>
      </c>
    </row>
    <row r="7" spans="1:10" ht="33.75" customHeight="1">
      <c r="A7" s="181" t="s">
        <v>585</v>
      </c>
      <c r="B7" s="7">
        <f>SUM(C7:D7)</f>
        <v>2997</v>
      </c>
      <c r="C7" s="6">
        <v>2997</v>
      </c>
      <c r="D7" s="188" t="s">
        <v>229</v>
      </c>
      <c r="E7" s="7">
        <f>SUM(F7:G7)</f>
        <v>2753</v>
      </c>
      <c r="F7" s="6">
        <v>2753</v>
      </c>
      <c r="G7" s="188" t="s">
        <v>229</v>
      </c>
      <c r="H7" s="7">
        <f>SUM(I7:J7)</f>
        <v>2556</v>
      </c>
      <c r="I7" s="6">
        <v>2556</v>
      </c>
      <c r="J7" s="11" t="s">
        <v>478</v>
      </c>
    </row>
    <row r="8" spans="1:10" ht="33.75" customHeight="1">
      <c r="A8" s="181" t="s">
        <v>586</v>
      </c>
      <c r="B8" s="7">
        <f>SUM(C8:D8)</f>
        <v>14538</v>
      </c>
      <c r="C8" s="6">
        <v>13427</v>
      </c>
      <c r="D8" s="6">
        <v>1111</v>
      </c>
      <c r="E8" s="7">
        <f>SUM(F8:G8)</f>
        <v>14078</v>
      </c>
      <c r="F8" s="6">
        <v>12937</v>
      </c>
      <c r="G8" s="6">
        <v>1141</v>
      </c>
      <c r="H8" s="7">
        <f>SUM(I8:J8)</f>
        <v>17067</v>
      </c>
      <c r="I8" s="11">
        <v>12892</v>
      </c>
      <c r="J8" s="11">
        <v>4175</v>
      </c>
    </row>
    <row r="9" spans="1:10" ht="33.75" customHeight="1">
      <c r="A9" s="9" t="s">
        <v>593</v>
      </c>
      <c r="B9" s="7">
        <f t="shared" ref="B9:G9" si="1">SUM(B10:B11)</f>
        <v>13675</v>
      </c>
      <c r="C9" s="6">
        <f t="shared" si="1"/>
        <v>12079</v>
      </c>
      <c r="D9" s="6">
        <f t="shared" si="1"/>
        <v>1596</v>
      </c>
      <c r="E9" s="7">
        <f t="shared" si="1"/>
        <v>13304</v>
      </c>
      <c r="F9" s="6">
        <f t="shared" si="1"/>
        <v>11790</v>
      </c>
      <c r="G9" s="6">
        <f t="shared" si="1"/>
        <v>1514</v>
      </c>
      <c r="H9" s="7">
        <f>SUM(H10:H11)</f>
        <v>13064</v>
      </c>
      <c r="I9" s="6">
        <f>SUM(I10:I11)</f>
        <v>11457</v>
      </c>
      <c r="J9" s="6">
        <f>SUM(J10:J11)</f>
        <v>1607</v>
      </c>
    </row>
    <row r="10" spans="1:10" ht="33.75" customHeight="1">
      <c r="A10" s="181" t="s">
        <v>588</v>
      </c>
      <c r="B10" s="7">
        <f>SUM(C10:D10)</f>
        <v>13463</v>
      </c>
      <c r="C10" s="6">
        <v>11874</v>
      </c>
      <c r="D10" s="6">
        <v>1589</v>
      </c>
      <c r="E10" s="7">
        <f>SUM(F10:G10)</f>
        <v>12989</v>
      </c>
      <c r="F10" s="6">
        <v>11479</v>
      </c>
      <c r="G10" s="6">
        <v>1510</v>
      </c>
      <c r="H10" s="7">
        <f>SUM(I10:J10)</f>
        <v>12802</v>
      </c>
      <c r="I10" s="6">
        <v>11205</v>
      </c>
      <c r="J10" s="6">
        <v>1597</v>
      </c>
    </row>
    <row r="11" spans="1:10" ht="33.75" customHeight="1">
      <c r="A11" s="181" t="s">
        <v>589</v>
      </c>
      <c r="B11" s="7">
        <f>SUM(C11:D11)</f>
        <v>212</v>
      </c>
      <c r="C11" s="6">
        <v>205</v>
      </c>
      <c r="D11" s="6">
        <v>7</v>
      </c>
      <c r="E11" s="7">
        <f>SUM(F11:G11)</f>
        <v>315</v>
      </c>
      <c r="F11" s="6">
        <v>311</v>
      </c>
      <c r="G11" s="6">
        <v>4</v>
      </c>
      <c r="H11" s="7">
        <f>SUM(I11:J11)</f>
        <v>262</v>
      </c>
      <c r="I11" s="6">
        <v>252</v>
      </c>
      <c r="J11" s="6">
        <v>10</v>
      </c>
    </row>
    <row r="12" spans="1:10" ht="34.5" customHeight="1">
      <c r="A12" s="317" t="s">
        <v>594</v>
      </c>
      <c r="B12" s="317"/>
      <c r="C12" s="317"/>
      <c r="D12" s="192"/>
      <c r="E12" s="193"/>
      <c r="F12" s="192"/>
      <c r="G12" s="191"/>
      <c r="H12" s="193"/>
      <c r="I12" s="192"/>
      <c r="J12" s="191" t="s">
        <v>70</v>
      </c>
    </row>
    <row r="13" spans="1:10" ht="33.75" customHeight="1">
      <c r="A13" s="61"/>
      <c r="B13" s="61"/>
      <c r="C13" s="61"/>
      <c r="E13" s="61"/>
      <c r="F13" s="61"/>
      <c r="H13" s="61"/>
      <c r="I13" s="61"/>
    </row>
  </sheetData>
  <mergeCells count="5">
    <mergeCell ref="A3:A4"/>
    <mergeCell ref="B3:D3"/>
    <mergeCell ref="E3:G3"/>
    <mergeCell ref="H3:J3"/>
    <mergeCell ref="A12:C12"/>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topLeftCell="A7" zoomScale="80" zoomScaleNormal="80" workbookViewId="0">
      <selection activeCell="C3" sqref="C3:E4"/>
    </sheetView>
  </sheetViews>
  <sheetFormatPr defaultRowHeight="13.5"/>
  <cols>
    <col min="1" max="1" width="37.5" style="30" customWidth="1"/>
    <col min="2" max="4" width="11.875" style="30" bestFit="1" customWidth="1"/>
    <col min="5" max="6" width="11.875" style="30" customWidth="1"/>
    <col min="7" max="16384" width="9" style="30"/>
  </cols>
  <sheetData>
    <row r="1" spans="1:6" s="29" customFormat="1" ht="17.25">
      <c r="A1" s="1" t="s">
        <v>595</v>
      </c>
      <c r="D1" s="1"/>
    </row>
    <row r="2" spans="1:6" s="29" customFormat="1" ht="17.25">
      <c r="E2" s="144"/>
      <c r="F2" s="144" t="s">
        <v>596</v>
      </c>
    </row>
    <row r="3" spans="1:6" ht="30" customHeight="1">
      <c r="A3" s="141" t="s">
        <v>562</v>
      </c>
      <c r="B3" s="141" t="s">
        <v>35</v>
      </c>
      <c r="C3" s="141" t="s">
        <v>40</v>
      </c>
      <c r="D3" s="9" t="s">
        <v>45</v>
      </c>
      <c r="E3" s="9" t="s">
        <v>50</v>
      </c>
      <c r="F3" s="9" t="s">
        <v>597</v>
      </c>
    </row>
    <row r="4" spans="1:6" ht="30" customHeight="1">
      <c r="A4" s="9" t="s">
        <v>598</v>
      </c>
      <c r="B4" s="6">
        <v>53361</v>
      </c>
      <c r="C4" s="6">
        <v>53240</v>
      </c>
      <c r="D4" s="6">
        <v>51200</v>
      </c>
      <c r="E4" s="6">
        <v>50140</v>
      </c>
      <c r="F4" s="6">
        <v>48729</v>
      </c>
    </row>
    <row r="5" spans="1:6" ht="30" customHeight="1">
      <c r="A5" s="9" t="s">
        <v>599</v>
      </c>
      <c r="B5" s="6">
        <f>B6+B7</f>
        <v>14622</v>
      </c>
      <c r="C5" s="6">
        <f>C6+C7</f>
        <v>14543</v>
      </c>
      <c r="D5" s="6">
        <f>D6+D7</f>
        <v>13686</v>
      </c>
      <c r="E5" s="6">
        <f>E6+E7</f>
        <v>13430</v>
      </c>
      <c r="F5" s="6">
        <f>F6+F7</f>
        <v>13064</v>
      </c>
    </row>
    <row r="6" spans="1:6" ht="30" customHeight="1">
      <c r="A6" s="181" t="s">
        <v>305</v>
      </c>
      <c r="B6" s="6">
        <v>12888</v>
      </c>
      <c r="C6" s="6">
        <v>12943</v>
      </c>
      <c r="D6" s="6">
        <v>12079</v>
      </c>
      <c r="E6" s="6">
        <v>11790</v>
      </c>
      <c r="F6" s="6">
        <v>11457</v>
      </c>
    </row>
    <row r="7" spans="1:6" ht="30" customHeight="1">
      <c r="A7" s="181" t="s">
        <v>600</v>
      </c>
      <c r="B7" s="6">
        <v>1734</v>
      </c>
      <c r="C7" s="6">
        <v>1600</v>
      </c>
      <c r="D7" s="6">
        <v>1607</v>
      </c>
      <c r="E7" s="6">
        <v>1640</v>
      </c>
      <c r="F7" s="6">
        <v>1607</v>
      </c>
    </row>
    <row r="8" spans="1:6" ht="30" customHeight="1">
      <c r="A8" s="9" t="s">
        <v>601</v>
      </c>
      <c r="B8" s="6">
        <f>B9+B10</f>
        <v>9821</v>
      </c>
      <c r="C8" s="6">
        <f>C9+C10</f>
        <v>9918</v>
      </c>
      <c r="D8" s="6">
        <f>D9+D10</f>
        <v>9879</v>
      </c>
      <c r="E8" s="6">
        <f>E9+E10</f>
        <v>9820</v>
      </c>
      <c r="F8" s="6">
        <f>F9+F10</f>
        <v>9865</v>
      </c>
    </row>
    <row r="9" spans="1:6" ht="30" customHeight="1">
      <c r="A9" s="181" t="s">
        <v>305</v>
      </c>
      <c r="B9" s="6">
        <v>8684</v>
      </c>
      <c r="C9" s="6">
        <v>8890</v>
      </c>
      <c r="D9" s="6">
        <v>8837</v>
      </c>
      <c r="E9" s="6">
        <v>8649</v>
      </c>
      <c r="F9" s="6">
        <v>8824</v>
      </c>
    </row>
    <row r="10" spans="1:6" ht="30" customHeight="1">
      <c r="A10" s="181" t="s">
        <v>600</v>
      </c>
      <c r="B10" s="6">
        <v>1137</v>
      </c>
      <c r="C10" s="6">
        <v>1028</v>
      </c>
      <c r="D10" s="6">
        <v>1042</v>
      </c>
      <c r="E10" s="6">
        <v>1171</v>
      </c>
      <c r="F10" s="6">
        <v>1041</v>
      </c>
    </row>
    <row r="11" spans="1:6" ht="30" customHeight="1">
      <c r="A11" s="9" t="s">
        <v>602</v>
      </c>
      <c r="B11" s="6">
        <f>B12+B13</f>
        <v>4801</v>
      </c>
      <c r="C11" s="6">
        <f>C12+C13</f>
        <v>4625</v>
      </c>
      <c r="D11" s="6">
        <f>D12+D13</f>
        <v>3807</v>
      </c>
      <c r="E11" s="6">
        <f>E12+E13</f>
        <v>3610</v>
      </c>
      <c r="F11" s="6">
        <f>F12+F13</f>
        <v>3199</v>
      </c>
    </row>
    <row r="12" spans="1:6" ht="30" customHeight="1">
      <c r="A12" s="181" t="s">
        <v>305</v>
      </c>
      <c r="B12" s="6">
        <v>4204</v>
      </c>
      <c r="C12" s="6">
        <f t="shared" ref="C12:E13" si="0">C6-C9</f>
        <v>4053</v>
      </c>
      <c r="D12" s="6">
        <f t="shared" si="0"/>
        <v>3242</v>
      </c>
      <c r="E12" s="6">
        <f>E6-E9</f>
        <v>3141</v>
      </c>
      <c r="F12" s="6">
        <f>F6-F9</f>
        <v>2633</v>
      </c>
    </row>
    <row r="13" spans="1:6" ht="30" customHeight="1">
      <c r="A13" s="181" t="s">
        <v>600</v>
      </c>
      <c r="B13" s="6">
        <v>597</v>
      </c>
      <c r="C13" s="6">
        <f t="shared" si="0"/>
        <v>572</v>
      </c>
      <c r="D13" s="6">
        <f t="shared" si="0"/>
        <v>565</v>
      </c>
      <c r="E13" s="6">
        <f t="shared" si="0"/>
        <v>469</v>
      </c>
      <c r="F13" s="6">
        <f>F7-F10</f>
        <v>566</v>
      </c>
    </row>
    <row r="14" spans="1:6" ht="60" customHeight="1">
      <c r="A14" s="3" t="s">
        <v>603</v>
      </c>
      <c r="B14" s="6">
        <f>B4+B11</f>
        <v>58162</v>
      </c>
      <c r="C14" s="6">
        <f>C4+C11</f>
        <v>57865</v>
      </c>
      <c r="D14" s="6">
        <v>55181</v>
      </c>
      <c r="E14" s="6">
        <v>53772</v>
      </c>
      <c r="F14" s="6">
        <v>51928</v>
      </c>
    </row>
    <row r="15" spans="1:6" ht="30" customHeight="1">
      <c r="A15" s="194" t="s">
        <v>604</v>
      </c>
      <c r="B15" s="39"/>
      <c r="C15" s="39"/>
      <c r="D15" s="39"/>
      <c r="E15" s="39"/>
      <c r="F15" s="39"/>
    </row>
    <row r="16" spans="1:6" ht="30" customHeight="1">
      <c r="E16" s="195"/>
      <c r="F16" s="195" t="s">
        <v>70</v>
      </c>
    </row>
  </sheetData>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topLeftCell="A4" zoomScale="70" zoomScaleNormal="70" workbookViewId="0">
      <selection activeCell="C3" sqref="C3:E4"/>
    </sheetView>
  </sheetViews>
  <sheetFormatPr defaultRowHeight="13.5"/>
  <cols>
    <col min="1" max="1" width="16.875" style="39" customWidth="1"/>
    <col min="2" max="3" width="12.5" style="39" customWidth="1"/>
    <col min="4" max="5" width="9" style="39"/>
    <col min="6" max="7" width="12.5" style="39" customWidth="1"/>
    <col min="8" max="9" width="9" style="39"/>
    <col min="10" max="11" width="12.5" style="39" customWidth="1"/>
    <col min="12" max="12" width="9" style="39"/>
    <col min="13" max="13" width="10.5" style="39" bestFit="1" customWidth="1"/>
    <col min="14" max="16384" width="9" style="39"/>
  </cols>
  <sheetData>
    <row r="1" spans="1:13" s="1" customFormat="1" ht="17.25">
      <c r="A1" s="1" t="s">
        <v>605</v>
      </c>
    </row>
    <row r="2" spans="1:13" s="1" customFormat="1" ht="17.25">
      <c r="K2" s="42" t="s">
        <v>449</v>
      </c>
    </row>
    <row r="3" spans="1:13" s="1" customFormat="1" ht="30" customHeight="1">
      <c r="A3" s="248" t="s">
        <v>2</v>
      </c>
      <c r="B3" s="248" t="s">
        <v>606</v>
      </c>
      <c r="C3" s="248"/>
      <c r="D3" s="248"/>
      <c r="E3" s="248"/>
      <c r="F3" s="248" t="s">
        <v>607</v>
      </c>
      <c r="G3" s="248"/>
      <c r="H3" s="248"/>
      <c r="I3" s="248"/>
      <c r="J3" s="248" t="s">
        <v>608</v>
      </c>
      <c r="K3" s="248"/>
    </row>
    <row r="4" spans="1:13" s="1" customFormat="1" ht="30" customHeight="1">
      <c r="A4" s="255"/>
      <c r="B4" s="73" t="s">
        <v>609</v>
      </c>
      <c r="C4" s="73" t="s">
        <v>610</v>
      </c>
      <c r="D4" s="196" t="s">
        <v>611</v>
      </c>
      <c r="E4" s="197"/>
      <c r="F4" s="73" t="s">
        <v>609</v>
      </c>
      <c r="G4" s="73" t="s">
        <v>610</v>
      </c>
      <c r="H4" s="196" t="s">
        <v>611</v>
      </c>
      <c r="I4" s="197"/>
      <c r="J4" s="73" t="s">
        <v>609</v>
      </c>
      <c r="K4" s="73" t="s">
        <v>610</v>
      </c>
    </row>
    <row r="5" spans="1:13" s="1" customFormat="1" ht="30" customHeight="1">
      <c r="A5" s="255"/>
      <c r="B5" s="74" t="s">
        <v>612</v>
      </c>
      <c r="C5" s="74" t="s">
        <v>613</v>
      </c>
      <c r="D5" s="198"/>
      <c r="E5" s="199" t="s">
        <v>614</v>
      </c>
      <c r="F5" s="74" t="s">
        <v>612</v>
      </c>
      <c r="G5" s="74" t="s">
        <v>613</v>
      </c>
      <c r="H5" s="198"/>
      <c r="I5" s="199" t="s">
        <v>614</v>
      </c>
      <c r="J5" s="74" t="s">
        <v>612</v>
      </c>
      <c r="K5" s="74" t="s">
        <v>613</v>
      </c>
    </row>
    <row r="6" spans="1:13" s="1" customFormat="1" ht="30" customHeight="1">
      <c r="A6" s="73"/>
      <c r="B6" s="200" t="s">
        <v>615</v>
      </c>
      <c r="C6" s="200" t="s">
        <v>615</v>
      </c>
      <c r="D6" s="320" t="s">
        <v>616</v>
      </c>
      <c r="E6" s="321"/>
      <c r="F6" s="200" t="s">
        <v>617</v>
      </c>
      <c r="G6" s="200" t="s">
        <v>617</v>
      </c>
      <c r="H6" s="320" t="s">
        <v>616</v>
      </c>
      <c r="I6" s="321"/>
      <c r="J6" s="200" t="s">
        <v>618</v>
      </c>
      <c r="K6" s="181" t="s">
        <v>618</v>
      </c>
    </row>
    <row r="7" spans="1:13" s="1" customFormat="1" ht="30" customHeight="1">
      <c r="A7" s="9" t="s">
        <v>21</v>
      </c>
      <c r="B7" s="6">
        <v>27789</v>
      </c>
      <c r="C7" s="6">
        <v>48125</v>
      </c>
      <c r="D7" s="318">
        <f t="shared" ref="D7:D13" si="0">B7/C7*100</f>
        <v>57.743376623376619</v>
      </c>
      <c r="E7" s="319"/>
      <c r="F7" s="8">
        <v>3.7</v>
      </c>
      <c r="G7" s="201">
        <v>104.94</v>
      </c>
      <c r="H7" s="318">
        <f t="shared" ref="H7:H13" si="1">F7/G7*100</f>
        <v>3.5258242805412623</v>
      </c>
      <c r="I7" s="319"/>
      <c r="J7" s="6">
        <f t="shared" ref="J7:J15" si="2">B7/F7</f>
        <v>7510.54054054054</v>
      </c>
      <c r="K7" s="8">
        <f>C7/G7</f>
        <v>458.59538784067087</v>
      </c>
      <c r="M7" s="202"/>
    </row>
    <row r="8" spans="1:13" s="1" customFormat="1" ht="30" customHeight="1">
      <c r="A8" s="9" t="s">
        <v>22</v>
      </c>
      <c r="B8" s="6">
        <v>26092</v>
      </c>
      <c r="C8" s="6">
        <v>49594</v>
      </c>
      <c r="D8" s="318">
        <f t="shared" si="0"/>
        <v>52.611202968100976</v>
      </c>
      <c r="E8" s="319"/>
      <c r="F8" s="8">
        <v>4</v>
      </c>
      <c r="G8" s="201">
        <v>104.94</v>
      </c>
      <c r="H8" s="318">
        <f t="shared" si="1"/>
        <v>3.8117019249094719</v>
      </c>
      <c r="I8" s="319"/>
      <c r="J8" s="6">
        <f t="shared" si="2"/>
        <v>6523</v>
      </c>
      <c r="K8" s="8">
        <f>C8/G8</f>
        <v>472.59386315990093</v>
      </c>
      <c r="M8" s="202"/>
    </row>
    <row r="9" spans="1:13" s="1" customFormat="1" ht="30" customHeight="1">
      <c r="A9" s="9" t="s">
        <v>23</v>
      </c>
      <c r="B9" s="6">
        <v>24032</v>
      </c>
      <c r="C9" s="6">
        <v>50558</v>
      </c>
      <c r="D9" s="318">
        <f t="shared" si="0"/>
        <v>47.533525851497288</v>
      </c>
      <c r="E9" s="319"/>
      <c r="F9" s="8">
        <v>4.3</v>
      </c>
      <c r="G9" s="201">
        <v>104.89</v>
      </c>
      <c r="H9" s="318">
        <f t="shared" si="1"/>
        <v>4.0995328439317378</v>
      </c>
      <c r="I9" s="319"/>
      <c r="J9" s="6">
        <f t="shared" si="2"/>
        <v>5588.8372093023254</v>
      </c>
      <c r="K9" s="8">
        <f>C9/G9</f>
        <v>482.00972447325768</v>
      </c>
      <c r="M9" s="202"/>
    </row>
    <row r="10" spans="1:13" s="1" customFormat="1" ht="30" customHeight="1">
      <c r="A10" s="9" t="s">
        <v>24</v>
      </c>
      <c r="B10" s="6">
        <v>22948</v>
      </c>
      <c r="C10" s="6">
        <v>52329</v>
      </c>
      <c r="D10" s="318">
        <f t="shared" si="0"/>
        <v>43.853312694681726</v>
      </c>
      <c r="E10" s="319"/>
      <c r="F10" s="8">
        <v>4.4000000000000004</v>
      </c>
      <c r="G10" s="201">
        <v>109.91</v>
      </c>
      <c r="H10" s="318">
        <f t="shared" si="1"/>
        <v>4.0032754071513059</v>
      </c>
      <c r="I10" s="319"/>
      <c r="J10" s="6">
        <f t="shared" si="2"/>
        <v>5215.454545454545</v>
      </c>
      <c r="K10" s="8">
        <f>C10/G10</f>
        <v>476.10772450186516</v>
      </c>
      <c r="M10" s="202"/>
    </row>
    <row r="11" spans="1:13" s="1" customFormat="1" ht="30" customHeight="1">
      <c r="A11" s="9" t="s">
        <v>25</v>
      </c>
      <c r="B11" s="6">
        <v>21722</v>
      </c>
      <c r="C11" s="6">
        <v>52464</v>
      </c>
      <c r="D11" s="318">
        <f t="shared" si="0"/>
        <v>41.403629155230256</v>
      </c>
      <c r="E11" s="319"/>
      <c r="F11" s="8">
        <v>4.5999999999999996</v>
      </c>
      <c r="G11" s="201">
        <v>109.91</v>
      </c>
      <c r="H11" s="318">
        <f t="shared" si="1"/>
        <v>4.1852424711127281</v>
      </c>
      <c r="I11" s="319"/>
      <c r="J11" s="6">
        <f t="shared" si="2"/>
        <v>4722.1739130434789</v>
      </c>
      <c r="K11" s="8">
        <f>C11/109.06</f>
        <v>481.05629928479738</v>
      </c>
      <c r="M11" s="202"/>
    </row>
    <row r="12" spans="1:13" s="1" customFormat="1" ht="30" customHeight="1">
      <c r="A12" s="9" t="s">
        <v>619</v>
      </c>
      <c r="B12" s="6">
        <v>20613</v>
      </c>
      <c r="C12" s="6">
        <v>52104</v>
      </c>
      <c r="D12" s="318">
        <f t="shared" si="0"/>
        <v>39.561262091202209</v>
      </c>
      <c r="E12" s="319"/>
      <c r="F12" s="8">
        <v>4.5</v>
      </c>
      <c r="G12" s="201">
        <v>109.91</v>
      </c>
      <c r="H12" s="318">
        <f t="shared" si="1"/>
        <v>4.0942589391320174</v>
      </c>
      <c r="I12" s="319"/>
      <c r="J12" s="6">
        <f t="shared" si="2"/>
        <v>4580.666666666667</v>
      </c>
      <c r="K12" s="8">
        <f>C12/109.06</f>
        <v>477.7553640198056</v>
      </c>
      <c r="M12" s="202"/>
    </row>
    <row r="13" spans="1:13" s="1" customFormat="1" ht="30" customHeight="1">
      <c r="A13" s="9" t="s">
        <v>35</v>
      </c>
      <c r="B13" s="6">
        <v>19104</v>
      </c>
      <c r="C13" s="6">
        <v>53858</v>
      </c>
      <c r="D13" s="318">
        <f t="shared" si="0"/>
        <v>35.471053511084705</v>
      </c>
      <c r="E13" s="319"/>
      <c r="F13" s="8">
        <v>4.3</v>
      </c>
      <c r="G13" s="201">
        <v>109.91</v>
      </c>
      <c r="H13" s="318">
        <f t="shared" si="1"/>
        <v>3.912291875170594</v>
      </c>
      <c r="I13" s="319"/>
      <c r="J13" s="6">
        <f t="shared" si="2"/>
        <v>4442.7906976744189</v>
      </c>
      <c r="K13" s="8">
        <f>C13/109.06</f>
        <v>493.83825417201541</v>
      </c>
      <c r="M13" s="202"/>
    </row>
    <row r="14" spans="1:13" s="1" customFormat="1" ht="30" customHeight="1">
      <c r="A14" s="9" t="s">
        <v>620</v>
      </c>
      <c r="B14" s="6">
        <v>17742</v>
      </c>
      <c r="C14" s="6">
        <v>53240</v>
      </c>
      <c r="D14" s="318">
        <f>B14/C14*100</f>
        <v>33.324567993989476</v>
      </c>
      <c r="E14" s="319"/>
      <c r="F14" s="201">
        <v>4.29</v>
      </c>
      <c r="G14" s="201">
        <v>109.91</v>
      </c>
      <c r="H14" s="318">
        <f>F14/G14*100</f>
        <v>3.9031935219725229</v>
      </c>
      <c r="I14" s="319"/>
      <c r="J14" s="6">
        <f t="shared" si="2"/>
        <v>4135.6643356643353</v>
      </c>
      <c r="K14" s="8">
        <f>C14/109.06</f>
        <v>488.17164863377957</v>
      </c>
      <c r="M14" s="202"/>
    </row>
    <row r="15" spans="1:13" s="1" customFormat="1" ht="30" customHeight="1">
      <c r="A15" s="9" t="s">
        <v>621</v>
      </c>
      <c r="B15" s="6">
        <v>16637</v>
      </c>
      <c r="C15" s="6">
        <v>51200</v>
      </c>
      <c r="D15" s="318">
        <f>B15/C15*100</f>
        <v>32.494140625</v>
      </c>
      <c r="E15" s="319"/>
      <c r="F15" s="201">
        <v>4.24</v>
      </c>
      <c r="G15" s="201">
        <v>109.91</v>
      </c>
      <c r="H15" s="318">
        <f>F15/G15*100</f>
        <v>3.8577017559821671</v>
      </c>
      <c r="I15" s="319"/>
      <c r="J15" s="6">
        <f t="shared" si="2"/>
        <v>3923.8207547169809</v>
      </c>
      <c r="K15" s="8">
        <f>C15/109.06</f>
        <v>469.46634879882635</v>
      </c>
      <c r="M15" s="202"/>
    </row>
    <row r="16" spans="1:13" s="1" customFormat="1" ht="30" customHeight="1">
      <c r="A16" s="9" t="s">
        <v>622</v>
      </c>
      <c r="B16" s="6">
        <v>15081</v>
      </c>
      <c r="C16" s="6">
        <v>50140</v>
      </c>
      <c r="D16" s="318">
        <f>B16/C16*100</f>
        <v>30.077782209812526</v>
      </c>
      <c r="E16" s="319"/>
      <c r="F16" s="201">
        <v>3.89</v>
      </c>
      <c r="G16" s="201">
        <v>109.91</v>
      </c>
      <c r="H16" s="318">
        <f>F16/G16*100</f>
        <v>3.5392593940496773</v>
      </c>
      <c r="I16" s="319"/>
      <c r="J16" s="6">
        <f>B16/F16</f>
        <v>3876.8637532133675</v>
      </c>
      <c r="K16" s="8">
        <f>C16/109.17</f>
        <v>459.28368599432076</v>
      </c>
      <c r="M16" s="202"/>
    </row>
    <row r="17" spans="1:13" s="1" customFormat="1" ht="30" customHeight="1">
      <c r="A17" s="9" t="s">
        <v>623</v>
      </c>
      <c r="B17" s="6">
        <v>14381</v>
      </c>
      <c r="C17" s="6">
        <v>48729</v>
      </c>
      <c r="D17" s="318">
        <f>B17/C17*100</f>
        <v>29.512200127234294</v>
      </c>
      <c r="E17" s="319"/>
      <c r="F17" s="201">
        <v>4.04</v>
      </c>
      <c r="G17" s="201">
        <v>109.91</v>
      </c>
      <c r="H17" s="318">
        <f>F17/G17*100</f>
        <v>3.6757346920207441</v>
      </c>
      <c r="I17" s="319"/>
      <c r="J17" s="6">
        <f>B17/F17</f>
        <v>3559.6534653465346</v>
      </c>
      <c r="K17" s="8">
        <f>C17/109.17</f>
        <v>446.35888980489142</v>
      </c>
      <c r="M17" s="202"/>
    </row>
    <row r="18" spans="1:13" ht="30" customHeight="1">
      <c r="A18" s="203" t="s">
        <v>624</v>
      </c>
      <c r="B18" s="61"/>
      <c r="C18" s="61"/>
      <c r="D18" s="61"/>
      <c r="E18" s="61"/>
      <c r="F18" s="61"/>
      <c r="G18" s="61"/>
      <c r="H18" s="61"/>
      <c r="J18" s="10"/>
      <c r="K18" s="10" t="s">
        <v>70</v>
      </c>
    </row>
    <row r="20" spans="1:13">
      <c r="F20" s="204"/>
    </row>
    <row r="21" spans="1:13">
      <c r="F21" s="205"/>
    </row>
    <row r="22" spans="1:13">
      <c r="F22" s="205"/>
    </row>
    <row r="23" spans="1:13">
      <c r="F23" s="205"/>
    </row>
    <row r="24" spans="1:13">
      <c r="F24" s="205"/>
    </row>
    <row r="25" spans="1:13">
      <c r="F25" s="205"/>
    </row>
    <row r="26" spans="1:13">
      <c r="F26" s="205"/>
    </row>
    <row r="27" spans="1:13">
      <c r="F27" s="205"/>
    </row>
    <row r="28" spans="1:13">
      <c r="F28" s="205"/>
    </row>
    <row r="29" spans="1:13">
      <c r="F29" s="205"/>
    </row>
    <row r="30" spans="1:13">
      <c r="F30" s="205"/>
    </row>
    <row r="31" spans="1:13">
      <c r="F31" s="205"/>
    </row>
    <row r="32" spans="1:13">
      <c r="F32" s="205"/>
    </row>
    <row r="33" spans="6:6">
      <c r="F33" s="205"/>
    </row>
  </sheetData>
  <mergeCells count="28">
    <mergeCell ref="A3:A5"/>
    <mergeCell ref="B3:E3"/>
    <mergeCell ref="F3:I3"/>
    <mergeCell ref="J3:K3"/>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6:E16"/>
    <mergeCell ref="H16:I16"/>
    <mergeCell ref="D17:E17"/>
    <mergeCell ref="H17:I17"/>
    <mergeCell ref="D13:E13"/>
    <mergeCell ref="H13:I13"/>
    <mergeCell ref="D14:E14"/>
    <mergeCell ref="H14:I14"/>
    <mergeCell ref="D15:E15"/>
    <mergeCell ref="H15:I15"/>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tabSelected="1" zoomScale="70" zoomScaleNormal="70" workbookViewId="0">
      <selection activeCell="S7" sqref="S7"/>
    </sheetView>
  </sheetViews>
  <sheetFormatPr defaultRowHeight="17.25"/>
  <cols>
    <col min="1" max="1" width="13.75" style="1" customWidth="1"/>
    <col min="2" max="11" width="11.875" style="1" customWidth="1"/>
    <col min="12" max="16384" width="9" style="1"/>
  </cols>
  <sheetData>
    <row r="1" spans="1:11">
      <c r="A1" s="1" t="s">
        <v>625</v>
      </c>
    </row>
    <row r="2" spans="1:11">
      <c r="G2" s="42"/>
      <c r="H2" s="42"/>
      <c r="I2" s="42"/>
      <c r="J2" s="42"/>
      <c r="K2" s="42" t="s">
        <v>626</v>
      </c>
    </row>
    <row r="3" spans="1:11" ht="67.5" customHeight="1">
      <c r="A3" s="9" t="s">
        <v>73</v>
      </c>
      <c r="B3" s="3" t="s">
        <v>627</v>
      </c>
      <c r="C3" s="3" t="s">
        <v>628</v>
      </c>
      <c r="D3" s="3" t="s">
        <v>629</v>
      </c>
      <c r="E3" s="3" t="s">
        <v>630</v>
      </c>
      <c r="F3" s="3" t="s">
        <v>631</v>
      </c>
      <c r="G3" s="3" t="s">
        <v>632</v>
      </c>
      <c r="H3" s="3" t="s">
        <v>633</v>
      </c>
      <c r="I3" s="3" t="s">
        <v>634</v>
      </c>
      <c r="J3" s="3" t="s">
        <v>635</v>
      </c>
      <c r="K3" s="3" t="s">
        <v>636</v>
      </c>
    </row>
    <row r="4" spans="1:11" ht="30" customHeight="1">
      <c r="A4" s="9" t="s">
        <v>84</v>
      </c>
      <c r="B4" s="9">
        <f t="shared" ref="B4:B10" si="0">SUM(C4:K4)</f>
        <v>519</v>
      </c>
      <c r="C4" s="9">
        <v>339</v>
      </c>
      <c r="D4" s="9">
        <v>34</v>
      </c>
      <c r="E4" s="9">
        <v>5</v>
      </c>
      <c r="F4" s="9">
        <v>2</v>
      </c>
      <c r="G4" s="9">
        <v>3</v>
      </c>
      <c r="H4" s="9" t="s">
        <v>229</v>
      </c>
      <c r="I4" s="9">
        <v>47</v>
      </c>
      <c r="J4" s="9">
        <v>2</v>
      </c>
      <c r="K4" s="206">
        <v>87</v>
      </c>
    </row>
    <row r="5" spans="1:11" ht="30" customHeight="1">
      <c r="A5" s="9" t="s">
        <v>85</v>
      </c>
      <c r="B5" s="9">
        <f t="shared" si="0"/>
        <v>473</v>
      </c>
      <c r="C5" s="9">
        <v>347</v>
      </c>
      <c r="D5" s="9">
        <v>33</v>
      </c>
      <c r="E5" s="9">
        <v>5</v>
      </c>
      <c r="F5" s="9">
        <v>2</v>
      </c>
      <c r="G5" s="9">
        <v>3</v>
      </c>
      <c r="H5" s="9" t="s">
        <v>229</v>
      </c>
      <c r="I5" s="9">
        <v>46</v>
      </c>
      <c r="J5" s="9">
        <v>2</v>
      </c>
      <c r="K5" s="206">
        <v>35</v>
      </c>
    </row>
    <row r="6" spans="1:11" ht="30" customHeight="1">
      <c r="A6" s="9" t="s">
        <v>86</v>
      </c>
      <c r="B6" s="9">
        <f t="shared" si="0"/>
        <v>484</v>
      </c>
      <c r="C6" s="9">
        <v>352</v>
      </c>
      <c r="D6" s="9">
        <v>35</v>
      </c>
      <c r="E6" s="9">
        <v>5</v>
      </c>
      <c r="F6" s="9">
        <v>2</v>
      </c>
      <c r="G6" s="9">
        <v>3</v>
      </c>
      <c r="H6" s="9" t="s">
        <v>229</v>
      </c>
      <c r="I6" s="9">
        <v>46</v>
      </c>
      <c r="J6" s="9">
        <v>2</v>
      </c>
      <c r="K6" s="206">
        <v>39</v>
      </c>
    </row>
    <row r="7" spans="1:11" ht="30" customHeight="1">
      <c r="A7" s="9" t="s">
        <v>87</v>
      </c>
      <c r="B7" s="9">
        <f t="shared" si="0"/>
        <v>490</v>
      </c>
      <c r="C7" s="9">
        <v>353</v>
      </c>
      <c r="D7" s="9">
        <v>34</v>
      </c>
      <c r="E7" s="9">
        <v>5</v>
      </c>
      <c r="F7" s="9">
        <v>1</v>
      </c>
      <c r="G7" s="9">
        <v>3</v>
      </c>
      <c r="H7" s="9" t="s">
        <v>229</v>
      </c>
      <c r="I7" s="9">
        <v>46</v>
      </c>
      <c r="J7" s="9">
        <v>1</v>
      </c>
      <c r="K7" s="206">
        <v>47</v>
      </c>
    </row>
    <row r="8" spans="1:11" ht="30" customHeight="1">
      <c r="A8" s="9" t="s">
        <v>88</v>
      </c>
      <c r="B8" s="9">
        <f t="shared" si="0"/>
        <v>494</v>
      </c>
      <c r="C8" s="9">
        <v>353</v>
      </c>
      <c r="D8" s="9">
        <v>34</v>
      </c>
      <c r="E8" s="9">
        <v>5</v>
      </c>
      <c r="F8" s="9">
        <v>2</v>
      </c>
      <c r="G8" s="9">
        <v>3</v>
      </c>
      <c r="H8" s="9" t="s">
        <v>229</v>
      </c>
      <c r="I8" s="9">
        <v>45</v>
      </c>
      <c r="J8" s="9">
        <v>1</v>
      </c>
      <c r="K8" s="206">
        <v>51</v>
      </c>
    </row>
    <row r="9" spans="1:11" ht="30" customHeight="1">
      <c r="A9" s="9" t="s">
        <v>89</v>
      </c>
      <c r="B9" s="9">
        <f t="shared" si="0"/>
        <v>485</v>
      </c>
      <c r="C9" s="9">
        <v>346</v>
      </c>
      <c r="D9" s="9">
        <v>33</v>
      </c>
      <c r="E9" s="9">
        <v>5</v>
      </c>
      <c r="F9" s="9">
        <v>2</v>
      </c>
      <c r="G9" s="9">
        <v>3</v>
      </c>
      <c r="H9" s="9" t="s">
        <v>229</v>
      </c>
      <c r="I9" s="9">
        <v>50</v>
      </c>
      <c r="J9" s="9">
        <v>1</v>
      </c>
      <c r="K9" s="206">
        <v>45</v>
      </c>
    </row>
    <row r="10" spans="1:11" ht="30" customHeight="1">
      <c r="A10" s="9" t="s">
        <v>637</v>
      </c>
      <c r="B10" s="9">
        <f t="shared" si="0"/>
        <v>482</v>
      </c>
      <c r="C10" s="9">
        <v>348</v>
      </c>
      <c r="D10" s="9">
        <v>33</v>
      </c>
      <c r="E10" s="9">
        <v>5</v>
      </c>
      <c r="F10" s="9">
        <v>1</v>
      </c>
      <c r="G10" s="9">
        <v>3</v>
      </c>
      <c r="H10" s="9" t="s">
        <v>229</v>
      </c>
      <c r="I10" s="9">
        <v>48</v>
      </c>
      <c r="J10" s="9">
        <v>1</v>
      </c>
      <c r="K10" s="206">
        <v>43</v>
      </c>
    </row>
    <row r="11" spans="1:11" ht="30" customHeight="1">
      <c r="A11" s="9" t="s">
        <v>638</v>
      </c>
      <c r="B11" s="9">
        <f>SUM(C11:K11)</f>
        <v>481</v>
      </c>
      <c r="C11" s="9">
        <v>345</v>
      </c>
      <c r="D11" s="9">
        <v>32</v>
      </c>
      <c r="E11" s="9">
        <v>5</v>
      </c>
      <c r="F11" s="9">
        <v>2</v>
      </c>
      <c r="G11" s="9">
        <v>3</v>
      </c>
      <c r="H11" s="9" t="s">
        <v>229</v>
      </c>
      <c r="I11" s="9">
        <v>47</v>
      </c>
      <c r="J11" s="9">
        <v>1</v>
      </c>
      <c r="K11" s="206">
        <v>46</v>
      </c>
    </row>
    <row r="12" spans="1:11" ht="30" customHeight="1">
      <c r="A12" s="9" t="s">
        <v>639</v>
      </c>
      <c r="B12" s="9">
        <f>SUM(C12:K12)</f>
        <v>480</v>
      </c>
      <c r="C12" s="9">
        <v>351</v>
      </c>
      <c r="D12" s="9">
        <v>32</v>
      </c>
      <c r="E12" s="9">
        <v>5</v>
      </c>
      <c r="F12" s="9">
        <v>2</v>
      </c>
      <c r="G12" s="9">
        <v>3</v>
      </c>
      <c r="H12" s="9" t="s">
        <v>229</v>
      </c>
      <c r="I12" s="9">
        <v>46</v>
      </c>
      <c r="J12" s="9">
        <v>1</v>
      </c>
      <c r="K12" s="206">
        <v>40</v>
      </c>
    </row>
    <row r="13" spans="1:11" ht="30" customHeight="1">
      <c r="A13" s="9" t="s">
        <v>640</v>
      </c>
      <c r="B13" s="9">
        <f>SUM(C13:K13)</f>
        <v>487</v>
      </c>
      <c r="C13" s="9">
        <v>351</v>
      </c>
      <c r="D13" s="9">
        <v>31</v>
      </c>
      <c r="E13" s="9">
        <v>5</v>
      </c>
      <c r="F13" s="9">
        <v>2</v>
      </c>
      <c r="G13" s="9">
        <v>3</v>
      </c>
      <c r="H13" s="9" t="s">
        <v>229</v>
      </c>
      <c r="I13" s="9">
        <v>46</v>
      </c>
      <c r="J13" s="9">
        <v>1</v>
      </c>
      <c r="K13" s="206">
        <v>48</v>
      </c>
    </row>
    <row r="14" spans="1:11" ht="34.5" customHeight="1">
      <c r="A14" s="322" t="s">
        <v>641</v>
      </c>
      <c r="B14" s="322"/>
      <c r="C14" s="322"/>
      <c r="D14" s="322"/>
      <c r="E14" s="322"/>
      <c r="F14" s="322"/>
      <c r="G14" s="322"/>
      <c r="I14" s="10"/>
      <c r="J14" s="10"/>
      <c r="K14" s="10" t="s">
        <v>642</v>
      </c>
    </row>
  </sheetData>
  <mergeCells count="1">
    <mergeCell ref="A14:G14"/>
  </mergeCells>
  <phoneticPr fontId="3"/>
  <pageMargins left="0.7" right="0.7" top="0.75" bottom="0.75" header="0.3" footer="0.3"/>
  <pageSetup paperSize="9" orientation="portrait" horizontalDpi="0" verticalDpi="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tabSelected="1" zoomScale="90" zoomScaleNormal="90" workbookViewId="0">
      <selection activeCell="S7" sqref="S7"/>
    </sheetView>
  </sheetViews>
  <sheetFormatPr defaultRowHeight="17.25"/>
  <cols>
    <col min="1" max="1" width="13.125" style="1" customWidth="1"/>
    <col min="2" max="5" width="10.625" style="1" customWidth="1"/>
    <col min="6" max="6" width="12.5" style="1" customWidth="1"/>
    <col min="7" max="7" width="10.625" style="1" customWidth="1"/>
    <col min="8" max="8" width="12.5" style="1" customWidth="1"/>
    <col min="9" max="9" width="14.375" style="1" customWidth="1"/>
    <col min="10" max="10" width="12.5" style="1" customWidth="1"/>
    <col min="11" max="11" width="14.375" style="1" customWidth="1"/>
    <col min="12" max="16384" width="9" style="1"/>
  </cols>
  <sheetData>
    <row r="1" spans="1:11">
      <c r="A1" s="1" t="s">
        <v>643</v>
      </c>
    </row>
    <row r="2" spans="1:11">
      <c r="F2" s="323"/>
      <c r="G2" s="323"/>
      <c r="H2" s="323"/>
      <c r="I2" s="323"/>
      <c r="J2" s="323"/>
      <c r="K2" s="323"/>
    </row>
    <row r="3" spans="1:11" ht="41.25" customHeight="1">
      <c r="A3" s="248" t="s">
        <v>73</v>
      </c>
      <c r="B3" s="248" t="s">
        <v>644</v>
      </c>
      <c r="C3" s="248"/>
      <c r="D3" s="248"/>
      <c r="E3" s="248" t="s">
        <v>645</v>
      </c>
      <c r="F3" s="249"/>
      <c r="G3" s="249"/>
      <c r="H3" s="249"/>
      <c r="I3" s="249"/>
      <c r="J3" s="249"/>
      <c r="K3" s="325" t="s">
        <v>646</v>
      </c>
    </row>
    <row r="4" spans="1:11" ht="41.25" customHeight="1">
      <c r="A4" s="324"/>
      <c r="B4" s="3" t="s">
        <v>647</v>
      </c>
      <c r="C4" s="3" t="s">
        <v>648</v>
      </c>
      <c r="D4" s="3" t="s">
        <v>649</v>
      </c>
      <c r="E4" s="3" t="s">
        <v>650</v>
      </c>
      <c r="F4" s="3" t="s">
        <v>651</v>
      </c>
      <c r="G4" s="3" t="s">
        <v>652</v>
      </c>
      <c r="H4" s="3" t="s">
        <v>653</v>
      </c>
      <c r="I4" s="3" t="s">
        <v>654</v>
      </c>
      <c r="J4" s="3" t="s">
        <v>82</v>
      </c>
      <c r="K4" s="249"/>
    </row>
    <row r="5" spans="1:11" ht="30" customHeight="1">
      <c r="A5" s="31" t="s">
        <v>83</v>
      </c>
      <c r="B5" s="11">
        <v>4</v>
      </c>
      <c r="C5" s="11">
        <v>2</v>
      </c>
      <c r="D5" s="11">
        <v>86</v>
      </c>
      <c r="E5" s="11">
        <v>26</v>
      </c>
      <c r="F5" s="11">
        <v>31</v>
      </c>
      <c r="G5" s="11">
        <v>8</v>
      </c>
      <c r="H5" s="11">
        <v>7</v>
      </c>
      <c r="I5" s="11">
        <v>14</v>
      </c>
      <c r="J5" s="11">
        <v>27</v>
      </c>
      <c r="K5" s="11">
        <v>11</v>
      </c>
    </row>
    <row r="6" spans="1:11" ht="30" customHeight="1">
      <c r="A6" s="31" t="s">
        <v>84</v>
      </c>
      <c r="B6" s="11">
        <v>4</v>
      </c>
      <c r="C6" s="11">
        <v>2</v>
      </c>
      <c r="D6" s="11">
        <v>87</v>
      </c>
      <c r="E6" s="11">
        <v>34</v>
      </c>
      <c r="F6" s="11">
        <v>39</v>
      </c>
      <c r="G6" s="11">
        <v>7</v>
      </c>
      <c r="H6" s="11">
        <v>4</v>
      </c>
      <c r="I6" s="11">
        <v>12</v>
      </c>
      <c r="J6" s="11">
        <v>10</v>
      </c>
      <c r="K6" s="11">
        <v>13</v>
      </c>
    </row>
    <row r="7" spans="1:11" ht="30" customHeight="1">
      <c r="A7" s="31" t="s">
        <v>85</v>
      </c>
      <c r="B7" s="11">
        <v>4</v>
      </c>
      <c r="C7" s="11">
        <v>2</v>
      </c>
      <c r="D7" s="11">
        <v>82</v>
      </c>
      <c r="E7" s="11">
        <v>46</v>
      </c>
      <c r="F7" s="11">
        <v>39</v>
      </c>
      <c r="G7" s="11">
        <v>11</v>
      </c>
      <c r="H7" s="11">
        <v>8</v>
      </c>
      <c r="I7" s="11">
        <v>11</v>
      </c>
      <c r="J7" s="11">
        <v>17</v>
      </c>
      <c r="K7" s="11">
        <v>12</v>
      </c>
    </row>
    <row r="8" spans="1:11" ht="30" customHeight="1">
      <c r="A8" s="31" t="s">
        <v>86</v>
      </c>
      <c r="B8" s="11">
        <v>4</v>
      </c>
      <c r="C8" s="11">
        <v>0</v>
      </c>
      <c r="D8" s="11">
        <v>76</v>
      </c>
      <c r="E8" s="11">
        <v>31</v>
      </c>
      <c r="F8" s="11">
        <v>30</v>
      </c>
      <c r="G8" s="11">
        <v>11</v>
      </c>
      <c r="H8" s="11">
        <v>10</v>
      </c>
      <c r="I8" s="11">
        <v>9</v>
      </c>
      <c r="J8" s="11">
        <v>7</v>
      </c>
      <c r="K8" s="11">
        <v>10</v>
      </c>
    </row>
    <row r="9" spans="1:11" ht="30" customHeight="1">
      <c r="A9" s="31" t="s">
        <v>87</v>
      </c>
      <c r="B9" s="11">
        <v>4</v>
      </c>
      <c r="C9" s="11">
        <v>1</v>
      </c>
      <c r="D9" s="11">
        <v>78</v>
      </c>
      <c r="E9" s="11">
        <v>31</v>
      </c>
      <c r="F9" s="11">
        <v>35</v>
      </c>
      <c r="G9" s="11">
        <v>4</v>
      </c>
      <c r="H9" s="11">
        <v>6</v>
      </c>
      <c r="I9" s="11">
        <v>8</v>
      </c>
      <c r="J9" s="11">
        <v>26</v>
      </c>
      <c r="K9" s="11">
        <v>12</v>
      </c>
    </row>
    <row r="10" spans="1:11" ht="30" customHeight="1">
      <c r="A10" s="31" t="s">
        <v>88</v>
      </c>
      <c r="B10" s="11">
        <v>4</v>
      </c>
      <c r="C10" s="11">
        <v>1</v>
      </c>
      <c r="D10" s="11">
        <v>81</v>
      </c>
      <c r="E10" s="11">
        <v>30</v>
      </c>
      <c r="F10" s="11">
        <v>35</v>
      </c>
      <c r="G10" s="11">
        <v>23</v>
      </c>
      <c r="H10" s="11">
        <v>6</v>
      </c>
      <c r="I10" s="11">
        <v>7</v>
      </c>
      <c r="J10" s="11">
        <v>11</v>
      </c>
      <c r="K10" s="11">
        <v>14</v>
      </c>
    </row>
    <row r="11" spans="1:11" ht="30" customHeight="1">
      <c r="A11" s="31" t="s">
        <v>89</v>
      </c>
      <c r="B11" s="11">
        <v>4</v>
      </c>
      <c r="C11" s="11">
        <v>1</v>
      </c>
      <c r="D11" s="11">
        <v>83</v>
      </c>
      <c r="E11" s="11">
        <v>37</v>
      </c>
      <c r="F11" s="11">
        <v>29</v>
      </c>
      <c r="G11" s="11">
        <v>5</v>
      </c>
      <c r="H11" s="11">
        <v>10</v>
      </c>
      <c r="I11" s="11">
        <v>8</v>
      </c>
      <c r="J11" s="11">
        <v>20</v>
      </c>
      <c r="K11" s="11">
        <v>12</v>
      </c>
    </row>
    <row r="12" spans="1:11" ht="30" customHeight="1">
      <c r="A12" s="31" t="s">
        <v>90</v>
      </c>
      <c r="B12" s="11">
        <v>4</v>
      </c>
      <c r="C12" s="11">
        <v>3</v>
      </c>
      <c r="D12" s="11">
        <v>85</v>
      </c>
      <c r="E12" s="11">
        <v>34</v>
      </c>
      <c r="F12" s="11">
        <v>38</v>
      </c>
      <c r="G12" s="11">
        <v>7</v>
      </c>
      <c r="H12" s="11">
        <v>9</v>
      </c>
      <c r="I12" s="11">
        <v>3</v>
      </c>
      <c r="J12" s="11">
        <v>2</v>
      </c>
      <c r="K12" s="11">
        <v>22</v>
      </c>
    </row>
    <row r="13" spans="1:11" ht="30" customHeight="1">
      <c r="A13" s="31" t="s">
        <v>91</v>
      </c>
      <c r="B13" s="11">
        <v>4</v>
      </c>
      <c r="C13" s="11">
        <v>2</v>
      </c>
      <c r="D13" s="11">
        <v>82</v>
      </c>
      <c r="E13" s="11">
        <v>23</v>
      </c>
      <c r="F13" s="11">
        <v>36</v>
      </c>
      <c r="G13" s="11">
        <v>5</v>
      </c>
      <c r="H13" s="11">
        <v>7</v>
      </c>
      <c r="I13" s="11">
        <v>4</v>
      </c>
      <c r="J13" s="11">
        <v>16</v>
      </c>
      <c r="K13" s="11">
        <v>16</v>
      </c>
    </row>
    <row r="14" spans="1:11" ht="30" customHeight="1">
      <c r="A14" s="31" t="s">
        <v>92</v>
      </c>
      <c r="B14" s="11">
        <v>4</v>
      </c>
      <c r="C14" s="11">
        <v>0</v>
      </c>
      <c r="D14" s="11">
        <v>80</v>
      </c>
      <c r="E14" s="11">
        <v>35</v>
      </c>
      <c r="F14" s="11">
        <v>31</v>
      </c>
      <c r="G14" s="11">
        <v>7</v>
      </c>
      <c r="H14" s="11">
        <v>7</v>
      </c>
      <c r="I14" s="11">
        <v>6</v>
      </c>
      <c r="J14" s="11">
        <v>10</v>
      </c>
      <c r="K14" s="11">
        <v>12</v>
      </c>
    </row>
    <row r="15" spans="1:11" ht="30" customHeight="1">
      <c r="A15" s="15"/>
      <c r="B15" s="207"/>
      <c r="C15" s="207"/>
      <c r="D15" s="207"/>
      <c r="E15" s="207"/>
      <c r="F15" s="207"/>
      <c r="G15" s="207"/>
      <c r="I15" s="10"/>
      <c r="J15" s="10"/>
      <c r="K15" s="10" t="s">
        <v>655</v>
      </c>
    </row>
  </sheetData>
  <mergeCells count="5">
    <mergeCell ref="F2:K2"/>
    <mergeCell ref="A3:A4"/>
    <mergeCell ref="B3:D3"/>
    <mergeCell ref="E3:J3"/>
    <mergeCell ref="K3:K4"/>
  </mergeCells>
  <phoneticPr fontId="3"/>
  <pageMargins left="0.7" right="0.7" top="0.75" bottom="0.75" header="0.3" footer="0.3"/>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tabSelected="1" zoomScale="90" zoomScaleNormal="90" workbookViewId="0">
      <selection activeCell="S7" sqref="S7"/>
    </sheetView>
  </sheetViews>
  <sheetFormatPr defaultRowHeight="17.25"/>
  <cols>
    <col min="1" max="1" width="13.125" style="1" customWidth="1"/>
    <col min="2" max="4" width="11.25" style="1" customWidth="1"/>
    <col min="5" max="5" width="10.625" style="1" customWidth="1"/>
    <col min="6" max="6" width="12.5" style="1" customWidth="1"/>
    <col min="7" max="7" width="11.25" style="1" customWidth="1"/>
    <col min="8" max="8" width="12.5" style="1" customWidth="1"/>
    <col min="9" max="9" width="14.375" style="1" customWidth="1"/>
    <col min="10" max="10" width="12.5" style="1" customWidth="1"/>
    <col min="11" max="11" width="11.25" style="1" customWidth="1"/>
    <col min="12" max="16384" width="9" style="1"/>
  </cols>
  <sheetData>
    <row r="1" spans="1:11">
      <c r="A1" s="1" t="s">
        <v>656</v>
      </c>
    </row>
    <row r="2" spans="1:11">
      <c r="F2" s="323" t="s">
        <v>108</v>
      </c>
      <c r="G2" s="323"/>
      <c r="H2" s="323"/>
      <c r="I2" s="323"/>
      <c r="J2" s="323"/>
      <c r="K2" s="323"/>
    </row>
    <row r="3" spans="1:11" ht="41.25" customHeight="1">
      <c r="A3" s="248" t="s">
        <v>73</v>
      </c>
      <c r="B3" s="248" t="s">
        <v>657</v>
      </c>
      <c r="C3" s="248"/>
      <c r="D3" s="248"/>
      <c r="E3" s="255" t="s">
        <v>658</v>
      </c>
      <c r="F3" s="271"/>
      <c r="G3" s="271"/>
      <c r="H3" s="271"/>
      <c r="I3" s="271"/>
      <c r="J3" s="271"/>
      <c r="K3" s="272"/>
    </row>
    <row r="4" spans="1:11" ht="41.25" customHeight="1">
      <c r="A4" s="324"/>
      <c r="B4" s="3" t="s">
        <v>659</v>
      </c>
      <c r="C4" s="3" t="s">
        <v>660</v>
      </c>
      <c r="D4" s="3" t="s">
        <v>661</v>
      </c>
      <c r="E4" s="3" t="s">
        <v>662</v>
      </c>
      <c r="F4" s="3" t="s">
        <v>663</v>
      </c>
      <c r="G4" s="3" t="s">
        <v>664</v>
      </c>
      <c r="H4" s="3" t="s">
        <v>665</v>
      </c>
      <c r="I4" s="3" t="s">
        <v>666</v>
      </c>
      <c r="J4" s="3" t="s">
        <v>82</v>
      </c>
      <c r="K4" s="9" t="s">
        <v>661</v>
      </c>
    </row>
    <row r="5" spans="1:11" ht="30" customHeight="1">
      <c r="A5" s="31" t="s">
        <v>83</v>
      </c>
      <c r="B5" s="208">
        <v>2</v>
      </c>
      <c r="C5" s="208">
        <v>9</v>
      </c>
      <c r="D5" s="208">
        <f t="shared" ref="D5:D14" si="0">SUM(B5:C5)</f>
        <v>11</v>
      </c>
      <c r="E5" s="208">
        <v>6</v>
      </c>
      <c r="F5" s="208">
        <v>4</v>
      </c>
      <c r="G5" s="208" t="s">
        <v>229</v>
      </c>
      <c r="H5" s="208" t="s">
        <v>229</v>
      </c>
      <c r="I5" s="208" t="s">
        <v>229</v>
      </c>
      <c r="J5" s="208">
        <v>1</v>
      </c>
      <c r="K5" s="208">
        <f t="shared" ref="K5:K11" si="1">SUM(E5:J5)</f>
        <v>11</v>
      </c>
    </row>
    <row r="6" spans="1:11" ht="30" customHeight="1">
      <c r="A6" s="31" t="s">
        <v>84</v>
      </c>
      <c r="B6" s="208">
        <v>1</v>
      </c>
      <c r="C6" s="208">
        <v>16</v>
      </c>
      <c r="D6" s="208">
        <f t="shared" si="0"/>
        <v>17</v>
      </c>
      <c r="E6" s="208">
        <v>10</v>
      </c>
      <c r="F6" s="208">
        <v>5</v>
      </c>
      <c r="G6" s="208" t="s">
        <v>229</v>
      </c>
      <c r="H6" s="208" t="s">
        <v>229</v>
      </c>
      <c r="I6" s="208" t="s">
        <v>229</v>
      </c>
      <c r="J6" s="208">
        <v>2</v>
      </c>
      <c r="K6" s="208">
        <f t="shared" si="1"/>
        <v>17</v>
      </c>
    </row>
    <row r="7" spans="1:11" ht="30" customHeight="1">
      <c r="A7" s="31" t="s">
        <v>85</v>
      </c>
      <c r="B7" s="208" t="s">
        <v>229</v>
      </c>
      <c r="C7" s="208">
        <v>15</v>
      </c>
      <c r="D7" s="208">
        <f t="shared" si="0"/>
        <v>15</v>
      </c>
      <c r="E7" s="208">
        <v>6</v>
      </c>
      <c r="F7" s="208">
        <v>7</v>
      </c>
      <c r="G7" s="208" t="s">
        <v>229</v>
      </c>
      <c r="H7" s="208" t="s">
        <v>229</v>
      </c>
      <c r="I7" s="208" t="s">
        <v>229</v>
      </c>
      <c r="J7" s="208">
        <v>2</v>
      </c>
      <c r="K7" s="208">
        <f t="shared" si="1"/>
        <v>15</v>
      </c>
    </row>
    <row r="8" spans="1:11" ht="30" customHeight="1">
      <c r="A8" s="31" t="s">
        <v>86</v>
      </c>
      <c r="B8" s="208">
        <v>1</v>
      </c>
      <c r="C8" s="208">
        <v>14</v>
      </c>
      <c r="D8" s="208">
        <f t="shared" si="0"/>
        <v>15</v>
      </c>
      <c r="E8" s="208">
        <v>6</v>
      </c>
      <c r="F8" s="208">
        <v>6</v>
      </c>
      <c r="G8" s="208" t="s">
        <v>229</v>
      </c>
      <c r="H8" s="208" t="s">
        <v>229</v>
      </c>
      <c r="I8" s="208" t="s">
        <v>229</v>
      </c>
      <c r="J8" s="208">
        <v>3</v>
      </c>
      <c r="K8" s="208">
        <f t="shared" si="1"/>
        <v>15</v>
      </c>
    </row>
    <row r="9" spans="1:11" ht="30" customHeight="1">
      <c r="A9" s="31" t="s">
        <v>87</v>
      </c>
      <c r="B9" s="208" t="s">
        <v>229</v>
      </c>
      <c r="C9" s="208">
        <v>10</v>
      </c>
      <c r="D9" s="208">
        <f t="shared" si="0"/>
        <v>10</v>
      </c>
      <c r="E9" s="208">
        <v>5</v>
      </c>
      <c r="F9" s="208">
        <v>5</v>
      </c>
      <c r="G9" s="208" t="s">
        <v>229</v>
      </c>
      <c r="H9" s="208" t="s">
        <v>229</v>
      </c>
      <c r="I9" s="208" t="s">
        <v>229</v>
      </c>
      <c r="J9" s="208" t="s">
        <v>229</v>
      </c>
      <c r="K9" s="208">
        <f t="shared" si="1"/>
        <v>10</v>
      </c>
    </row>
    <row r="10" spans="1:11" ht="30" customHeight="1">
      <c r="A10" s="31" t="s">
        <v>88</v>
      </c>
      <c r="B10" s="208" t="s">
        <v>229</v>
      </c>
      <c r="C10" s="208">
        <v>10</v>
      </c>
      <c r="D10" s="208">
        <f t="shared" si="0"/>
        <v>10</v>
      </c>
      <c r="E10" s="208">
        <v>6</v>
      </c>
      <c r="F10" s="208">
        <v>4</v>
      </c>
      <c r="G10" s="209" t="s">
        <v>667</v>
      </c>
      <c r="H10" s="208" t="s">
        <v>229</v>
      </c>
      <c r="I10" s="208" t="s">
        <v>229</v>
      </c>
      <c r="J10" s="208" t="s">
        <v>229</v>
      </c>
      <c r="K10" s="208">
        <f t="shared" si="1"/>
        <v>10</v>
      </c>
    </row>
    <row r="11" spans="1:11" ht="30" customHeight="1">
      <c r="A11" s="31" t="s">
        <v>89</v>
      </c>
      <c r="B11" s="208" t="s">
        <v>229</v>
      </c>
      <c r="C11" s="208">
        <v>11</v>
      </c>
      <c r="D11" s="208">
        <f t="shared" si="0"/>
        <v>11</v>
      </c>
      <c r="E11" s="208">
        <v>7</v>
      </c>
      <c r="F11" s="208">
        <v>3</v>
      </c>
      <c r="G11" s="208">
        <v>1</v>
      </c>
      <c r="H11" s="208" t="s">
        <v>229</v>
      </c>
      <c r="I11" s="208" t="s">
        <v>229</v>
      </c>
      <c r="J11" s="208" t="s">
        <v>229</v>
      </c>
      <c r="K11" s="208">
        <f t="shared" si="1"/>
        <v>11</v>
      </c>
    </row>
    <row r="12" spans="1:11" ht="30" customHeight="1">
      <c r="A12" s="31" t="s">
        <v>90</v>
      </c>
      <c r="B12" s="208" t="s">
        <v>229</v>
      </c>
      <c r="C12" s="208">
        <v>5</v>
      </c>
      <c r="D12" s="208">
        <f t="shared" si="0"/>
        <v>5</v>
      </c>
      <c r="E12" s="208">
        <v>1</v>
      </c>
      <c r="F12" s="208">
        <v>4</v>
      </c>
      <c r="G12" s="208" t="s">
        <v>229</v>
      </c>
      <c r="H12" s="208" t="s">
        <v>229</v>
      </c>
      <c r="I12" s="208" t="s">
        <v>229</v>
      </c>
      <c r="J12" s="208" t="s">
        <v>229</v>
      </c>
      <c r="K12" s="208">
        <v>5</v>
      </c>
    </row>
    <row r="13" spans="1:11" ht="30" customHeight="1">
      <c r="A13" s="31" t="s">
        <v>91</v>
      </c>
      <c r="B13" s="208">
        <v>1</v>
      </c>
      <c r="C13" s="208">
        <v>6</v>
      </c>
      <c r="D13" s="208">
        <f t="shared" si="0"/>
        <v>7</v>
      </c>
      <c r="E13" s="208">
        <v>3</v>
      </c>
      <c r="F13" s="208">
        <v>4</v>
      </c>
      <c r="G13" s="208" t="s">
        <v>229</v>
      </c>
      <c r="H13" s="208" t="s">
        <v>229</v>
      </c>
      <c r="I13" s="208" t="s">
        <v>229</v>
      </c>
      <c r="J13" s="208" t="s">
        <v>229</v>
      </c>
      <c r="K13" s="208">
        <v>7</v>
      </c>
    </row>
    <row r="14" spans="1:11" ht="30" customHeight="1">
      <c r="A14" s="31" t="s">
        <v>92</v>
      </c>
      <c r="B14" s="208" t="s">
        <v>229</v>
      </c>
      <c r="C14" s="208">
        <v>14</v>
      </c>
      <c r="D14" s="208">
        <f t="shared" si="0"/>
        <v>14</v>
      </c>
      <c r="E14" s="208">
        <v>5</v>
      </c>
      <c r="F14" s="208">
        <v>9</v>
      </c>
      <c r="G14" s="208" t="s">
        <v>229</v>
      </c>
      <c r="H14" s="208" t="s">
        <v>229</v>
      </c>
      <c r="I14" s="208" t="s">
        <v>229</v>
      </c>
      <c r="J14" s="208" t="s">
        <v>229</v>
      </c>
      <c r="K14" s="208">
        <v>14</v>
      </c>
    </row>
    <row r="15" spans="1:11" ht="30" customHeight="1">
      <c r="A15" s="15" t="s">
        <v>668</v>
      </c>
      <c r="B15" s="207"/>
      <c r="C15" s="207"/>
      <c r="D15" s="207"/>
      <c r="E15" s="207"/>
      <c r="F15" s="207"/>
      <c r="G15" s="207"/>
      <c r="I15" s="10"/>
      <c r="J15" s="10"/>
      <c r="K15" s="10" t="s">
        <v>655</v>
      </c>
    </row>
  </sheetData>
  <mergeCells count="4">
    <mergeCell ref="F2:K2"/>
    <mergeCell ref="A3:A4"/>
    <mergeCell ref="B3:D3"/>
    <mergeCell ref="E3:K3"/>
  </mergeCells>
  <phoneticPr fontId="3"/>
  <pageMargins left="0.7" right="0.7" top="0.75" bottom="0.75" header="0.3" footer="0.3"/>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zoomScale="80" zoomScaleNormal="80" workbookViewId="0">
      <selection activeCell="C3" sqref="C3:E4"/>
    </sheetView>
  </sheetViews>
  <sheetFormatPr defaultRowHeight="17.25"/>
  <cols>
    <col min="1" max="1" width="16.25" style="1" customWidth="1"/>
    <col min="2" max="10" width="14.375" style="1" customWidth="1"/>
    <col min="11" max="16384" width="9" style="1"/>
  </cols>
  <sheetData>
    <row r="1" spans="1:10">
      <c r="A1" s="1" t="s">
        <v>71</v>
      </c>
    </row>
    <row r="2" spans="1:10">
      <c r="F2" s="253" t="s">
        <v>72</v>
      </c>
      <c r="G2" s="253"/>
      <c r="H2" s="253"/>
      <c r="I2" s="253"/>
      <c r="J2" s="253"/>
    </row>
    <row r="3" spans="1:10" ht="60" customHeight="1">
      <c r="A3" s="9" t="s">
        <v>73</v>
      </c>
      <c r="B3" s="3" t="s">
        <v>74</v>
      </c>
      <c r="C3" s="9" t="s">
        <v>75</v>
      </c>
      <c r="D3" s="3" t="s">
        <v>76</v>
      </c>
      <c r="E3" s="9" t="s">
        <v>77</v>
      </c>
      <c r="F3" s="9" t="s">
        <v>78</v>
      </c>
      <c r="G3" s="9" t="s">
        <v>79</v>
      </c>
      <c r="H3" s="9" t="s">
        <v>80</v>
      </c>
      <c r="I3" s="9" t="s">
        <v>81</v>
      </c>
      <c r="J3" s="9" t="s">
        <v>82</v>
      </c>
    </row>
    <row r="4" spans="1:10" ht="30" customHeight="1">
      <c r="A4" s="9" t="s">
        <v>83</v>
      </c>
      <c r="B4" s="13">
        <f t="shared" ref="B4:B10" si="0">SUM(C4:J4)</f>
        <v>1144</v>
      </c>
      <c r="C4" s="11">
        <v>305</v>
      </c>
      <c r="D4" s="11">
        <v>112</v>
      </c>
      <c r="E4" s="11">
        <v>202</v>
      </c>
      <c r="F4" s="11">
        <v>26</v>
      </c>
      <c r="G4" s="11">
        <v>28</v>
      </c>
      <c r="H4" s="11">
        <v>16</v>
      </c>
      <c r="I4" s="11">
        <v>319</v>
      </c>
      <c r="J4" s="11">
        <v>136</v>
      </c>
    </row>
    <row r="5" spans="1:10" ht="30" customHeight="1">
      <c r="A5" s="9" t="s">
        <v>84</v>
      </c>
      <c r="B5" s="13">
        <f t="shared" si="0"/>
        <v>1129</v>
      </c>
      <c r="C5" s="11">
        <v>292</v>
      </c>
      <c r="D5" s="11">
        <v>99</v>
      </c>
      <c r="E5" s="11">
        <v>205</v>
      </c>
      <c r="F5" s="11">
        <v>30</v>
      </c>
      <c r="G5" s="11">
        <v>53</v>
      </c>
      <c r="H5" s="11">
        <v>14</v>
      </c>
      <c r="I5" s="11">
        <v>292</v>
      </c>
      <c r="J5" s="11">
        <v>144</v>
      </c>
    </row>
    <row r="6" spans="1:10" ht="30" customHeight="1">
      <c r="A6" s="9" t="s">
        <v>85</v>
      </c>
      <c r="B6" s="13">
        <f t="shared" si="0"/>
        <v>1144</v>
      </c>
      <c r="C6" s="11">
        <v>249</v>
      </c>
      <c r="D6" s="11">
        <v>109</v>
      </c>
      <c r="E6" s="11">
        <v>212</v>
      </c>
      <c r="F6" s="11">
        <v>36</v>
      </c>
      <c r="G6" s="11">
        <v>87</v>
      </c>
      <c r="H6" s="11">
        <v>11</v>
      </c>
      <c r="I6" s="11">
        <v>296</v>
      </c>
      <c r="J6" s="11">
        <v>144</v>
      </c>
    </row>
    <row r="7" spans="1:10" ht="30" customHeight="1">
      <c r="A7" s="9" t="s">
        <v>86</v>
      </c>
      <c r="B7" s="13">
        <f t="shared" si="0"/>
        <v>1174</v>
      </c>
      <c r="C7" s="11">
        <v>250</v>
      </c>
      <c r="D7" s="11">
        <v>105</v>
      </c>
      <c r="E7" s="11">
        <v>219</v>
      </c>
      <c r="F7" s="11">
        <v>41</v>
      </c>
      <c r="G7" s="11">
        <v>98</v>
      </c>
      <c r="H7" s="11">
        <v>12</v>
      </c>
      <c r="I7" s="11">
        <v>299</v>
      </c>
      <c r="J7" s="11">
        <v>150</v>
      </c>
    </row>
    <row r="8" spans="1:10" ht="30" customHeight="1">
      <c r="A8" s="9" t="s">
        <v>87</v>
      </c>
      <c r="B8" s="13">
        <f t="shared" si="0"/>
        <v>1205</v>
      </c>
      <c r="C8" s="11">
        <v>246</v>
      </c>
      <c r="D8" s="11">
        <v>110</v>
      </c>
      <c r="E8" s="11">
        <v>224</v>
      </c>
      <c r="F8" s="11">
        <v>33</v>
      </c>
      <c r="G8" s="11">
        <v>114</v>
      </c>
      <c r="H8" s="11">
        <v>12</v>
      </c>
      <c r="I8" s="11">
        <v>302</v>
      </c>
      <c r="J8" s="11">
        <v>164</v>
      </c>
    </row>
    <row r="9" spans="1:10" ht="30" customHeight="1">
      <c r="A9" s="9" t="s">
        <v>88</v>
      </c>
      <c r="B9" s="13">
        <f t="shared" si="0"/>
        <v>1209</v>
      </c>
      <c r="C9" s="11">
        <v>240</v>
      </c>
      <c r="D9" s="11">
        <v>106</v>
      </c>
      <c r="E9" s="11">
        <v>232</v>
      </c>
      <c r="F9" s="11">
        <v>40</v>
      </c>
      <c r="G9" s="11">
        <v>115</v>
      </c>
      <c r="H9" s="11">
        <v>9</v>
      </c>
      <c r="I9" s="11">
        <v>301</v>
      </c>
      <c r="J9" s="11">
        <v>166</v>
      </c>
    </row>
    <row r="10" spans="1:10" ht="30" customHeight="1">
      <c r="A10" s="9" t="s">
        <v>89</v>
      </c>
      <c r="B10" s="13">
        <f t="shared" si="0"/>
        <v>1252</v>
      </c>
      <c r="C10" s="11">
        <v>277</v>
      </c>
      <c r="D10" s="11">
        <v>104</v>
      </c>
      <c r="E10" s="11">
        <v>225</v>
      </c>
      <c r="F10" s="11">
        <v>42</v>
      </c>
      <c r="G10" s="11">
        <v>137</v>
      </c>
      <c r="H10" s="11">
        <v>11</v>
      </c>
      <c r="I10" s="11">
        <v>301</v>
      </c>
      <c r="J10" s="11">
        <v>155</v>
      </c>
    </row>
    <row r="11" spans="1:10" ht="30" customHeight="1">
      <c r="A11" s="9" t="s">
        <v>90</v>
      </c>
      <c r="B11" s="13">
        <f>SUM(C11:J11)</f>
        <v>1196</v>
      </c>
      <c r="C11" s="11">
        <v>256</v>
      </c>
      <c r="D11" s="11">
        <v>94</v>
      </c>
      <c r="E11" s="11">
        <v>219</v>
      </c>
      <c r="F11" s="11">
        <v>33</v>
      </c>
      <c r="G11" s="11">
        <v>141</v>
      </c>
      <c r="H11" s="11">
        <v>12</v>
      </c>
      <c r="I11" s="11">
        <v>285</v>
      </c>
      <c r="J11" s="11">
        <v>156</v>
      </c>
    </row>
    <row r="12" spans="1:10" ht="30" customHeight="1">
      <c r="A12" s="9" t="s">
        <v>91</v>
      </c>
      <c r="B12" s="13">
        <f>SUM(C12:J12)</f>
        <v>1241</v>
      </c>
      <c r="C12" s="11">
        <v>239</v>
      </c>
      <c r="D12" s="11">
        <v>93</v>
      </c>
      <c r="E12" s="11">
        <v>232</v>
      </c>
      <c r="F12" s="11">
        <v>35</v>
      </c>
      <c r="G12" s="11">
        <v>161</v>
      </c>
      <c r="H12" s="11">
        <v>13</v>
      </c>
      <c r="I12" s="11">
        <v>299</v>
      </c>
      <c r="J12" s="11">
        <v>169</v>
      </c>
    </row>
    <row r="13" spans="1:10" ht="30" customHeight="1">
      <c r="A13" s="9" t="s">
        <v>92</v>
      </c>
      <c r="B13" s="13">
        <f>SUM(C13:J13)</f>
        <v>1430</v>
      </c>
      <c r="C13" s="11">
        <v>237</v>
      </c>
      <c r="D13" s="11">
        <v>95</v>
      </c>
      <c r="E13" s="11">
        <v>275</v>
      </c>
      <c r="F13" s="11">
        <v>43</v>
      </c>
      <c r="G13" s="11">
        <v>216</v>
      </c>
      <c r="H13" s="11">
        <v>9</v>
      </c>
      <c r="I13" s="11">
        <v>294</v>
      </c>
      <c r="J13" s="11">
        <v>261</v>
      </c>
    </row>
    <row r="14" spans="1:10" ht="50.25" customHeight="1">
      <c r="A14" s="14" t="s">
        <v>93</v>
      </c>
      <c r="E14" s="15"/>
      <c r="F14" s="15"/>
      <c r="G14" s="15"/>
      <c r="H14" s="15"/>
      <c r="I14" s="254" t="s">
        <v>94</v>
      </c>
      <c r="J14" s="254"/>
    </row>
  </sheetData>
  <mergeCells count="2">
    <mergeCell ref="F2:J2"/>
    <mergeCell ref="I14:J14"/>
  </mergeCells>
  <phoneticPr fontId="3"/>
  <pageMargins left="0.78740157480314965" right="0.78740157480314965" top="0.98425196850393704" bottom="0.98425196850393704" header="0.51181102362204722" footer="0.51181102362204722"/>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tabSelected="1" zoomScale="80" zoomScaleNormal="80" workbookViewId="0">
      <pane xSplit="1" ySplit="4" topLeftCell="E17" activePane="bottomRight" state="frozen"/>
      <selection activeCell="S7" sqref="S7"/>
      <selection pane="topRight" activeCell="S7" sqref="S7"/>
      <selection pane="bottomLeft" activeCell="S7" sqref="S7"/>
      <selection pane="bottomRight" activeCell="S7" sqref="S7"/>
    </sheetView>
  </sheetViews>
  <sheetFormatPr defaultRowHeight="17.25"/>
  <cols>
    <col min="1" max="1" width="32.5" style="1" customWidth="1"/>
    <col min="2" max="15" width="14.375" style="1" customWidth="1"/>
    <col min="16" max="16384" width="9" style="1"/>
  </cols>
  <sheetData>
    <row r="1" spans="1:15">
      <c r="A1" s="1" t="s">
        <v>669</v>
      </c>
    </row>
    <row r="2" spans="1:15" s="61" customFormat="1" ht="13.5">
      <c r="A2" s="61" t="s">
        <v>670</v>
      </c>
      <c r="F2" s="210"/>
      <c r="G2" s="210"/>
      <c r="H2" s="210"/>
      <c r="I2" s="210"/>
      <c r="L2" s="210"/>
      <c r="M2" s="210"/>
      <c r="N2" s="210"/>
      <c r="O2" s="210" t="s">
        <v>671</v>
      </c>
    </row>
    <row r="3" spans="1:15" s="61" customFormat="1" ht="19.5" customHeight="1">
      <c r="A3" s="249" t="s">
        <v>672</v>
      </c>
      <c r="B3" s="326" t="s">
        <v>673</v>
      </c>
      <c r="C3" s="272"/>
      <c r="D3" s="326" t="s">
        <v>674</v>
      </c>
      <c r="E3" s="272"/>
      <c r="F3" s="326" t="s">
        <v>675</v>
      </c>
      <c r="G3" s="272"/>
      <c r="H3" s="326" t="s">
        <v>676</v>
      </c>
      <c r="I3" s="272"/>
      <c r="J3" s="326" t="s">
        <v>677</v>
      </c>
      <c r="K3" s="272"/>
      <c r="L3" s="326" t="s">
        <v>678</v>
      </c>
      <c r="M3" s="272"/>
      <c r="N3" s="326" t="s">
        <v>679</v>
      </c>
      <c r="O3" s="272"/>
    </row>
    <row r="4" spans="1:15" s="61" customFormat="1" ht="19.5" customHeight="1">
      <c r="A4" s="324"/>
      <c r="B4" s="211" t="s">
        <v>680</v>
      </c>
      <c r="C4" s="211" t="s">
        <v>681</v>
      </c>
      <c r="D4" s="211" t="s">
        <v>680</v>
      </c>
      <c r="E4" s="211" t="s">
        <v>681</v>
      </c>
      <c r="F4" s="211" t="s">
        <v>680</v>
      </c>
      <c r="G4" s="211" t="s">
        <v>681</v>
      </c>
      <c r="H4" s="211" t="s">
        <v>680</v>
      </c>
      <c r="I4" s="211" t="s">
        <v>681</v>
      </c>
      <c r="J4" s="211" t="s">
        <v>680</v>
      </c>
      <c r="K4" s="211" t="s">
        <v>681</v>
      </c>
      <c r="L4" s="211" t="s">
        <v>680</v>
      </c>
      <c r="M4" s="211" t="s">
        <v>681</v>
      </c>
      <c r="N4" s="211" t="s">
        <v>680</v>
      </c>
      <c r="O4" s="211" t="s">
        <v>681</v>
      </c>
    </row>
    <row r="5" spans="1:15" s="61" customFormat="1" ht="19.5" customHeight="1">
      <c r="A5" s="212" t="s">
        <v>682</v>
      </c>
      <c r="B5" s="213">
        <f t="shared" ref="B5:O5" si="0">SUM(B6:B28)</f>
        <v>22286456</v>
      </c>
      <c r="C5" s="213">
        <f t="shared" si="0"/>
        <v>20868469</v>
      </c>
      <c r="D5" s="213">
        <f>SUM(D6:D28)</f>
        <v>21509361</v>
      </c>
      <c r="E5" s="213">
        <f t="shared" si="0"/>
        <v>21312293</v>
      </c>
      <c r="F5" s="213">
        <f t="shared" si="0"/>
        <v>21196046</v>
      </c>
      <c r="G5" s="213">
        <f t="shared" si="0"/>
        <v>20310670</v>
      </c>
      <c r="H5" s="213">
        <f t="shared" si="0"/>
        <v>23629402</v>
      </c>
      <c r="I5" s="213">
        <f t="shared" si="0"/>
        <v>22936343</v>
      </c>
      <c r="J5" s="213">
        <f t="shared" si="0"/>
        <v>28909943</v>
      </c>
      <c r="K5" s="213">
        <f t="shared" si="0"/>
        <v>27903533</v>
      </c>
      <c r="L5" s="213">
        <f t="shared" si="0"/>
        <v>24629740</v>
      </c>
      <c r="M5" s="213">
        <f t="shared" si="0"/>
        <v>24177820</v>
      </c>
      <c r="N5" s="213">
        <f t="shared" si="0"/>
        <v>24251790</v>
      </c>
      <c r="O5" s="213">
        <f t="shared" si="0"/>
        <v>23833525</v>
      </c>
    </row>
    <row r="6" spans="1:15" s="61" customFormat="1" ht="19.5" customHeight="1">
      <c r="A6" s="212" t="s">
        <v>683</v>
      </c>
      <c r="B6" s="64">
        <v>7560000</v>
      </c>
      <c r="C6" s="64">
        <v>7623618</v>
      </c>
      <c r="D6" s="64">
        <v>7530000</v>
      </c>
      <c r="E6" s="64">
        <v>7626214</v>
      </c>
      <c r="F6" s="64">
        <v>7500000</v>
      </c>
      <c r="G6" s="64">
        <v>7662490</v>
      </c>
      <c r="H6" s="64">
        <v>7727000</v>
      </c>
      <c r="I6" s="64">
        <v>7882358</v>
      </c>
      <c r="J6" s="64">
        <v>7694541</v>
      </c>
      <c r="K6" s="64">
        <v>7696182</v>
      </c>
      <c r="L6" s="64">
        <v>7056000</v>
      </c>
      <c r="M6" s="64">
        <v>7483097</v>
      </c>
      <c r="N6" s="64">
        <v>7551000</v>
      </c>
      <c r="O6" s="64">
        <v>7925815</v>
      </c>
    </row>
    <row r="7" spans="1:15" s="61" customFormat="1" ht="19.5" customHeight="1">
      <c r="A7" s="212" t="s">
        <v>684</v>
      </c>
      <c r="B7" s="64">
        <v>169000</v>
      </c>
      <c r="C7" s="64">
        <v>171650</v>
      </c>
      <c r="D7" s="64">
        <v>166000</v>
      </c>
      <c r="E7" s="64">
        <v>170961</v>
      </c>
      <c r="F7" s="64">
        <v>170000</v>
      </c>
      <c r="G7" s="64">
        <v>172632</v>
      </c>
      <c r="H7" s="64">
        <v>178000</v>
      </c>
      <c r="I7" s="64">
        <v>176927</v>
      </c>
      <c r="J7" s="64">
        <v>180134</v>
      </c>
      <c r="K7" s="64">
        <v>179863</v>
      </c>
      <c r="L7" s="64">
        <v>178000</v>
      </c>
      <c r="M7" s="64">
        <v>182335</v>
      </c>
      <c r="N7" s="64">
        <v>185000</v>
      </c>
      <c r="O7" s="64">
        <v>184743</v>
      </c>
    </row>
    <row r="8" spans="1:15" s="61" customFormat="1" ht="19.5" customHeight="1">
      <c r="A8" s="212" t="s">
        <v>685</v>
      </c>
      <c r="B8" s="64">
        <v>12000</v>
      </c>
      <c r="C8" s="64">
        <v>7426</v>
      </c>
      <c r="D8" s="64">
        <v>8000</v>
      </c>
      <c r="E8" s="64">
        <v>12642</v>
      </c>
      <c r="F8" s="64">
        <v>11000</v>
      </c>
      <c r="G8" s="64">
        <v>14614</v>
      </c>
      <c r="H8" s="64">
        <v>16000</v>
      </c>
      <c r="I8" s="64">
        <v>6721</v>
      </c>
      <c r="J8" s="64">
        <v>13000</v>
      </c>
      <c r="K8" s="64">
        <v>6357</v>
      </c>
      <c r="L8" s="64">
        <v>5000</v>
      </c>
      <c r="M8" s="64">
        <v>5129</v>
      </c>
      <c r="N8" s="64">
        <v>8000</v>
      </c>
      <c r="O8" s="64">
        <v>2849</v>
      </c>
    </row>
    <row r="9" spans="1:15" s="61" customFormat="1" ht="19.5" customHeight="1">
      <c r="A9" s="212" t="s">
        <v>686</v>
      </c>
      <c r="B9" s="64">
        <v>43000</v>
      </c>
      <c r="C9" s="64">
        <v>22830</v>
      </c>
      <c r="D9" s="64">
        <v>33000</v>
      </c>
      <c r="E9" s="64">
        <v>30169</v>
      </c>
      <c r="F9" s="64">
        <v>29000</v>
      </c>
      <c r="G9" s="64">
        <v>24828</v>
      </c>
      <c r="H9" s="64">
        <v>31000</v>
      </c>
      <c r="I9" s="64">
        <v>29578</v>
      </c>
      <c r="J9" s="64">
        <v>28000</v>
      </c>
      <c r="K9" s="64">
        <v>28008</v>
      </c>
      <c r="L9" s="64">
        <v>27000</v>
      </c>
      <c r="M9" s="64">
        <v>39754</v>
      </c>
      <c r="N9" s="64">
        <v>29000</v>
      </c>
      <c r="O9" s="64">
        <v>34400</v>
      </c>
    </row>
    <row r="10" spans="1:15" s="61" customFormat="1" ht="19.5" customHeight="1">
      <c r="A10" s="212" t="s">
        <v>687</v>
      </c>
      <c r="B10" s="64">
        <v>37000</v>
      </c>
      <c r="C10" s="64">
        <v>13242</v>
      </c>
      <c r="D10" s="64">
        <v>19000</v>
      </c>
      <c r="E10" s="64">
        <v>32713</v>
      </c>
      <c r="F10" s="64">
        <v>29000</v>
      </c>
      <c r="G10" s="64">
        <v>20828</v>
      </c>
      <c r="H10" s="64">
        <v>30000</v>
      </c>
      <c r="I10" s="64">
        <v>16990</v>
      </c>
      <c r="J10" s="64">
        <v>15000</v>
      </c>
      <c r="K10" s="64">
        <v>32259</v>
      </c>
      <c r="L10" s="64">
        <v>29000</v>
      </c>
      <c r="M10" s="64">
        <v>42716</v>
      </c>
      <c r="N10" s="64">
        <v>39000</v>
      </c>
      <c r="O10" s="64">
        <v>24806</v>
      </c>
    </row>
    <row r="11" spans="1:15" s="61" customFormat="1" ht="19.5" customHeight="1">
      <c r="A11" s="212" t="s">
        <v>688</v>
      </c>
      <c r="B11" s="64" t="s">
        <v>229</v>
      </c>
      <c r="C11" s="64" t="s">
        <v>229</v>
      </c>
      <c r="D11" s="64" t="s">
        <v>229</v>
      </c>
      <c r="E11" s="64" t="s">
        <v>229</v>
      </c>
      <c r="F11" s="64" t="s">
        <v>229</v>
      </c>
      <c r="G11" s="64" t="s">
        <v>229</v>
      </c>
      <c r="H11" s="64" t="s">
        <v>229</v>
      </c>
      <c r="I11" s="64" t="s">
        <v>229</v>
      </c>
      <c r="J11" s="64">
        <v>67000</v>
      </c>
      <c r="K11" s="64">
        <v>63722</v>
      </c>
      <c r="L11" s="64">
        <v>115024</v>
      </c>
      <c r="M11" s="64">
        <v>123952</v>
      </c>
      <c r="N11" s="64">
        <v>121000</v>
      </c>
      <c r="O11" s="64">
        <v>144337</v>
      </c>
    </row>
    <row r="12" spans="1:15" s="61" customFormat="1" ht="19.5" customHeight="1">
      <c r="A12" s="212" t="s">
        <v>689</v>
      </c>
      <c r="B12" s="64">
        <v>1150000</v>
      </c>
      <c r="C12" s="64">
        <v>967599</v>
      </c>
      <c r="D12" s="64">
        <v>975000</v>
      </c>
      <c r="E12" s="64">
        <v>1005207</v>
      </c>
      <c r="F12" s="64">
        <v>1039900</v>
      </c>
      <c r="G12" s="64">
        <v>1048581</v>
      </c>
      <c r="H12" s="64">
        <v>1064000</v>
      </c>
      <c r="I12" s="64">
        <v>993264</v>
      </c>
      <c r="J12" s="64">
        <v>1156157</v>
      </c>
      <c r="K12" s="64">
        <v>1199642</v>
      </c>
      <c r="L12" s="64">
        <v>1252000</v>
      </c>
      <c r="M12" s="64">
        <v>1300597</v>
      </c>
      <c r="N12" s="64">
        <v>1258000</v>
      </c>
      <c r="O12" s="64">
        <v>1345990</v>
      </c>
    </row>
    <row r="13" spans="1:15" s="61" customFormat="1" ht="19.5" customHeight="1">
      <c r="A13" s="212" t="s">
        <v>690</v>
      </c>
      <c r="B13" s="64">
        <v>8000</v>
      </c>
      <c r="C13" s="64">
        <v>8552</v>
      </c>
      <c r="D13" s="64">
        <v>7000</v>
      </c>
      <c r="E13" s="64">
        <v>8330</v>
      </c>
      <c r="F13" s="64">
        <v>7000</v>
      </c>
      <c r="G13" s="64">
        <v>8171</v>
      </c>
      <c r="H13" s="64">
        <v>6000</v>
      </c>
      <c r="I13" s="64">
        <v>7570</v>
      </c>
      <c r="J13" s="64">
        <v>6000</v>
      </c>
      <c r="K13" s="64">
        <v>5989</v>
      </c>
      <c r="L13" s="64">
        <v>5000</v>
      </c>
      <c r="M13" s="64">
        <v>7286</v>
      </c>
      <c r="N13" s="64">
        <v>4000</v>
      </c>
      <c r="O13" s="64">
        <v>6893</v>
      </c>
    </row>
    <row r="14" spans="1:15" s="61" customFormat="1" ht="19.5" customHeight="1">
      <c r="A14" s="212" t="s">
        <v>691</v>
      </c>
      <c r="B14" s="64">
        <v>20000</v>
      </c>
      <c r="C14" s="64">
        <v>30881</v>
      </c>
      <c r="D14" s="64">
        <v>32000</v>
      </c>
      <c r="E14" s="64">
        <v>44047</v>
      </c>
      <c r="F14" s="64">
        <v>36000</v>
      </c>
      <c r="G14" s="64">
        <v>41109</v>
      </c>
      <c r="H14" s="64">
        <v>19000</v>
      </c>
      <c r="I14" s="64">
        <v>24261</v>
      </c>
      <c r="J14" s="64" t="s">
        <v>229</v>
      </c>
      <c r="K14" s="64" t="s">
        <v>229</v>
      </c>
      <c r="L14" s="64" t="s">
        <v>229</v>
      </c>
      <c r="M14" s="64" t="s">
        <v>229</v>
      </c>
      <c r="N14" s="64" t="s">
        <v>229</v>
      </c>
      <c r="O14" s="64" t="s">
        <v>229</v>
      </c>
    </row>
    <row r="15" spans="1:15" s="61" customFormat="1" ht="19.5" customHeight="1">
      <c r="A15" s="212" t="s">
        <v>692</v>
      </c>
      <c r="B15" s="64" t="s">
        <v>229</v>
      </c>
      <c r="C15" s="64" t="s">
        <v>229</v>
      </c>
      <c r="D15" s="64" t="s">
        <v>229</v>
      </c>
      <c r="E15" s="64" t="s">
        <v>229</v>
      </c>
      <c r="F15" s="64" t="s">
        <v>229</v>
      </c>
      <c r="G15" s="64" t="s">
        <v>229</v>
      </c>
      <c r="H15" s="64">
        <v>7000</v>
      </c>
      <c r="I15" s="64">
        <v>5888</v>
      </c>
      <c r="J15" s="64">
        <v>14000</v>
      </c>
      <c r="K15" s="64">
        <v>11656</v>
      </c>
      <c r="L15" s="64">
        <v>9000</v>
      </c>
      <c r="M15" s="64">
        <v>12575</v>
      </c>
      <c r="N15" s="64">
        <v>18000</v>
      </c>
      <c r="O15" s="64">
        <v>12096</v>
      </c>
    </row>
    <row r="16" spans="1:15" s="61" customFormat="1" ht="19.5" customHeight="1">
      <c r="A16" s="212" t="s">
        <v>693</v>
      </c>
      <c r="B16" s="64">
        <v>27504</v>
      </c>
      <c r="C16" s="64">
        <v>27504</v>
      </c>
      <c r="D16" s="64">
        <v>30829</v>
      </c>
      <c r="E16" s="64">
        <v>30829</v>
      </c>
      <c r="F16" s="64">
        <v>35418</v>
      </c>
      <c r="G16" s="64">
        <v>35418</v>
      </c>
      <c r="H16" s="64">
        <v>157777</v>
      </c>
      <c r="I16" s="64">
        <v>213649</v>
      </c>
      <c r="J16" s="64">
        <v>52347</v>
      </c>
      <c r="K16" s="64">
        <v>52347</v>
      </c>
      <c r="L16" s="64">
        <v>226512</v>
      </c>
      <c r="M16" s="64">
        <v>300857</v>
      </c>
      <c r="N16" s="64">
        <v>58523</v>
      </c>
      <c r="O16" s="64">
        <v>61696</v>
      </c>
    </row>
    <row r="17" spans="1:15" s="61" customFormat="1" ht="19.5" customHeight="1">
      <c r="A17" s="214" t="s">
        <v>694</v>
      </c>
      <c r="B17" s="64">
        <v>2741473</v>
      </c>
      <c r="C17" s="64">
        <v>2786004</v>
      </c>
      <c r="D17" s="64">
        <v>2728378</v>
      </c>
      <c r="E17" s="64">
        <v>2766584</v>
      </c>
      <c r="F17" s="64">
        <v>2899983</v>
      </c>
      <c r="G17" s="64">
        <v>2910713</v>
      </c>
      <c r="H17" s="64">
        <v>2812005</v>
      </c>
      <c r="I17" s="64">
        <v>2812857</v>
      </c>
      <c r="J17" s="64">
        <v>3120991</v>
      </c>
      <c r="K17" s="64">
        <v>3123085</v>
      </c>
      <c r="L17" s="64">
        <v>3812929</v>
      </c>
      <c r="M17" s="64">
        <v>3813100</v>
      </c>
      <c r="N17" s="64">
        <v>3775868</v>
      </c>
      <c r="O17" s="64">
        <v>3925801</v>
      </c>
    </row>
    <row r="18" spans="1:15" s="61" customFormat="1" ht="19.5" customHeight="1">
      <c r="A18" s="212" t="s">
        <v>695</v>
      </c>
      <c r="B18" s="64">
        <v>9000</v>
      </c>
      <c r="C18" s="64">
        <v>8747</v>
      </c>
      <c r="D18" s="64">
        <v>9000</v>
      </c>
      <c r="E18" s="64">
        <v>8507</v>
      </c>
      <c r="F18" s="64">
        <v>9000</v>
      </c>
      <c r="G18" s="64">
        <v>7769</v>
      </c>
      <c r="H18" s="64">
        <v>9000</v>
      </c>
      <c r="I18" s="64">
        <v>7392</v>
      </c>
      <c r="J18" s="64">
        <v>8000</v>
      </c>
      <c r="K18" s="64">
        <v>8462</v>
      </c>
      <c r="L18" s="64">
        <v>7000</v>
      </c>
      <c r="M18" s="64">
        <v>7801</v>
      </c>
      <c r="N18" s="64">
        <v>8000</v>
      </c>
      <c r="O18" s="64">
        <v>7130</v>
      </c>
    </row>
    <row r="19" spans="1:15" s="61" customFormat="1" ht="19.5" customHeight="1">
      <c r="A19" s="212" t="s">
        <v>696</v>
      </c>
      <c r="B19" s="64">
        <v>442407</v>
      </c>
      <c r="C19" s="64">
        <v>437085</v>
      </c>
      <c r="D19" s="64">
        <v>441928</v>
      </c>
      <c r="E19" s="64">
        <v>411719</v>
      </c>
      <c r="F19" s="64">
        <v>464736</v>
      </c>
      <c r="G19" s="64">
        <v>426860</v>
      </c>
      <c r="H19" s="64">
        <v>327938</v>
      </c>
      <c r="I19" s="64">
        <v>312854</v>
      </c>
      <c r="J19" s="64">
        <v>200760</v>
      </c>
      <c r="K19" s="64">
        <v>184485</v>
      </c>
      <c r="L19" s="64">
        <v>178667</v>
      </c>
      <c r="M19" s="64">
        <v>150543</v>
      </c>
      <c r="N19" s="64">
        <v>189730</v>
      </c>
      <c r="O19" s="64">
        <v>167157</v>
      </c>
    </row>
    <row r="20" spans="1:15" s="61" customFormat="1" ht="19.5" customHeight="1">
      <c r="A20" s="212" t="s">
        <v>697</v>
      </c>
      <c r="B20" s="64">
        <v>236169</v>
      </c>
      <c r="C20" s="64">
        <v>232232</v>
      </c>
      <c r="D20" s="64">
        <v>182117</v>
      </c>
      <c r="E20" s="64">
        <v>172518</v>
      </c>
      <c r="F20" s="64">
        <v>182555</v>
      </c>
      <c r="G20" s="64">
        <v>173581</v>
      </c>
      <c r="H20" s="64">
        <v>203678</v>
      </c>
      <c r="I20" s="64">
        <v>205887</v>
      </c>
      <c r="J20" s="64">
        <v>214542</v>
      </c>
      <c r="K20" s="64">
        <v>186256</v>
      </c>
      <c r="L20" s="64">
        <v>247983</v>
      </c>
      <c r="M20" s="64">
        <v>222185</v>
      </c>
      <c r="N20" s="64">
        <v>237034</v>
      </c>
      <c r="O20" s="64">
        <v>232586</v>
      </c>
    </row>
    <row r="21" spans="1:15" s="61" customFormat="1" ht="19.5" customHeight="1">
      <c r="A21" s="212" t="s">
        <v>698</v>
      </c>
      <c r="B21" s="64">
        <v>2045653</v>
      </c>
      <c r="C21" s="64">
        <v>1892433</v>
      </c>
      <c r="D21" s="64">
        <v>2132918</v>
      </c>
      <c r="E21" s="64">
        <v>1987289</v>
      </c>
      <c r="F21" s="64">
        <v>2207696</v>
      </c>
      <c r="G21" s="64">
        <v>1908844</v>
      </c>
      <c r="H21" s="64">
        <v>3467265</v>
      </c>
      <c r="I21" s="64">
        <v>3114125</v>
      </c>
      <c r="J21" s="64">
        <v>8788760</v>
      </c>
      <c r="K21" s="64">
        <v>8257657</v>
      </c>
      <c r="L21" s="64">
        <v>4625867</v>
      </c>
      <c r="M21" s="64">
        <v>3989595</v>
      </c>
      <c r="N21" s="64">
        <v>4021137</v>
      </c>
      <c r="O21" s="64">
        <v>3391464</v>
      </c>
    </row>
    <row r="22" spans="1:15" s="61" customFormat="1" ht="19.5" customHeight="1">
      <c r="A22" s="212" t="s">
        <v>699</v>
      </c>
      <c r="B22" s="64">
        <v>1234429</v>
      </c>
      <c r="C22" s="64">
        <v>970885</v>
      </c>
      <c r="D22" s="64">
        <v>1064562</v>
      </c>
      <c r="E22" s="64">
        <v>1037223</v>
      </c>
      <c r="F22" s="64">
        <v>937539</v>
      </c>
      <c r="G22" s="64">
        <v>916928</v>
      </c>
      <c r="H22" s="64">
        <v>993468</v>
      </c>
      <c r="I22" s="64">
        <v>949753</v>
      </c>
      <c r="J22" s="64">
        <v>1200763</v>
      </c>
      <c r="K22" s="64">
        <v>1139357</v>
      </c>
      <c r="L22" s="64">
        <v>1219650</v>
      </c>
      <c r="M22" s="64">
        <v>1177046</v>
      </c>
      <c r="N22" s="64">
        <v>1339461</v>
      </c>
      <c r="O22" s="64">
        <v>1263378</v>
      </c>
    </row>
    <row r="23" spans="1:15" s="61" customFormat="1" ht="19.5" customHeight="1">
      <c r="A23" s="212" t="s">
        <v>700</v>
      </c>
      <c r="B23" s="64">
        <v>52712</v>
      </c>
      <c r="C23" s="64">
        <v>43187</v>
      </c>
      <c r="D23" s="64">
        <v>52902</v>
      </c>
      <c r="E23" s="64">
        <v>67739</v>
      </c>
      <c r="F23" s="64">
        <v>49634</v>
      </c>
      <c r="G23" s="64">
        <v>43080</v>
      </c>
      <c r="H23" s="64">
        <v>55511</v>
      </c>
      <c r="I23" s="64">
        <v>66888</v>
      </c>
      <c r="J23" s="64">
        <v>55234</v>
      </c>
      <c r="K23" s="64">
        <v>41511</v>
      </c>
      <c r="L23" s="64">
        <v>57403</v>
      </c>
      <c r="M23" s="64">
        <v>69878</v>
      </c>
      <c r="N23" s="64">
        <v>47621</v>
      </c>
      <c r="O23" s="64">
        <v>45816</v>
      </c>
    </row>
    <row r="24" spans="1:15" s="61" customFormat="1" ht="19.5" customHeight="1">
      <c r="A24" s="212" t="s">
        <v>701</v>
      </c>
      <c r="B24" s="64">
        <v>619210</v>
      </c>
      <c r="C24" s="64">
        <v>590269</v>
      </c>
      <c r="D24" s="64">
        <v>302050</v>
      </c>
      <c r="E24" s="64">
        <v>250798</v>
      </c>
      <c r="F24" s="64">
        <v>130380</v>
      </c>
      <c r="G24" s="64">
        <v>95848</v>
      </c>
      <c r="H24" s="64">
        <v>124750</v>
      </c>
      <c r="I24" s="64">
        <v>88874</v>
      </c>
      <c r="J24" s="64">
        <v>191112</v>
      </c>
      <c r="K24" s="64">
        <v>183461</v>
      </c>
      <c r="L24" s="64">
        <v>137693</v>
      </c>
      <c r="M24" s="64">
        <v>124129</v>
      </c>
      <c r="N24" s="64">
        <v>224608</v>
      </c>
      <c r="O24" s="64">
        <v>189837</v>
      </c>
    </row>
    <row r="25" spans="1:15" s="61" customFormat="1" ht="19.5" customHeight="1">
      <c r="A25" s="212" t="s">
        <v>702</v>
      </c>
      <c r="B25" s="64">
        <v>914668</v>
      </c>
      <c r="C25" s="64">
        <v>884382</v>
      </c>
      <c r="D25" s="64">
        <v>715976</v>
      </c>
      <c r="E25" s="64">
        <v>689615</v>
      </c>
      <c r="F25" s="64">
        <v>716438</v>
      </c>
      <c r="G25" s="64">
        <v>690908</v>
      </c>
      <c r="H25" s="64">
        <v>695515</v>
      </c>
      <c r="I25" s="64">
        <v>678781</v>
      </c>
      <c r="J25" s="64">
        <v>779957</v>
      </c>
      <c r="K25" s="64">
        <v>695103</v>
      </c>
      <c r="L25" s="64">
        <v>663072</v>
      </c>
      <c r="M25" s="64">
        <v>645671</v>
      </c>
      <c r="N25" s="64">
        <v>534996</v>
      </c>
      <c r="O25" s="64">
        <v>518445</v>
      </c>
    </row>
    <row r="26" spans="1:15" s="61" customFormat="1" ht="19.5" customHeight="1">
      <c r="A26" s="212" t="s">
        <v>703</v>
      </c>
      <c r="B26" s="64">
        <v>1100284</v>
      </c>
      <c r="C26" s="64">
        <v>1100284</v>
      </c>
      <c r="D26" s="64">
        <v>755234</v>
      </c>
      <c r="E26" s="64">
        <v>755234</v>
      </c>
      <c r="F26" s="64">
        <v>816446</v>
      </c>
      <c r="G26" s="64">
        <v>816446</v>
      </c>
      <c r="H26" s="64">
        <v>1042322</v>
      </c>
      <c r="I26" s="64">
        <v>1042322</v>
      </c>
      <c r="J26" s="64">
        <v>789915</v>
      </c>
      <c r="K26" s="64">
        <v>789916</v>
      </c>
      <c r="L26" s="64">
        <v>944410</v>
      </c>
      <c r="M26" s="64">
        <v>944410</v>
      </c>
      <c r="N26" s="64">
        <v>1501996</v>
      </c>
      <c r="O26" s="64">
        <v>1501996</v>
      </c>
    </row>
    <row r="27" spans="1:15" s="61" customFormat="1" ht="19.5" customHeight="1">
      <c r="A27" s="212" t="s">
        <v>704</v>
      </c>
      <c r="B27" s="64">
        <v>1785809</v>
      </c>
      <c r="C27" s="64">
        <v>1803621</v>
      </c>
      <c r="D27" s="64">
        <v>1689049</v>
      </c>
      <c r="E27" s="64">
        <v>1640937</v>
      </c>
      <c r="F27" s="64">
        <v>1806228</v>
      </c>
      <c r="G27" s="64">
        <v>1809629</v>
      </c>
      <c r="H27" s="64">
        <v>1553086</v>
      </c>
      <c r="I27" s="64">
        <v>1551217</v>
      </c>
      <c r="J27" s="64">
        <v>1962458</v>
      </c>
      <c r="K27" s="64">
        <v>1916143</v>
      </c>
      <c r="L27" s="64">
        <v>1776731</v>
      </c>
      <c r="M27" s="64">
        <v>1764465</v>
      </c>
      <c r="N27" s="64">
        <v>1684235</v>
      </c>
      <c r="O27" s="64">
        <v>1694109</v>
      </c>
    </row>
    <row r="28" spans="1:15" s="61" customFormat="1" ht="19.5" customHeight="1">
      <c r="A28" s="212" t="s">
        <v>705</v>
      </c>
      <c r="B28" s="64">
        <v>2078138</v>
      </c>
      <c r="C28" s="64">
        <v>1246038</v>
      </c>
      <c r="D28" s="64">
        <v>2634418</v>
      </c>
      <c r="E28" s="64">
        <v>2563018</v>
      </c>
      <c r="F28" s="64">
        <v>2118093</v>
      </c>
      <c r="G28" s="64">
        <v>1481393</v>
      </c>
      <c r="H28" s="64">
        <v>3109087</v>
      </c>
      <c r="I28" s="64">
        <v>2748187</v>
      </c>
      <c r="J28" s="64">
        <v>2371272</v>
      </c>
      <c r="K28" s="64">
        <v>2102072</v>
      </c>
      <c r="L28" s="64">
        <v>2055799</v>
      </c>
      <c r="M28" s="64">
        <v>1770699</v>
      </c>
      <c r="N28" s="64">
        <v>1415581</v>
      </c>
      <c r="O28" s="64">
        <v>1152181</v>
      </c>
    </row>
    <row r="29" spans="1:15" s="61" customFormat="1" ht="19.5" customHeight="1">
      <c r="A29" s="215"/>
      <c r="D29" s="207"/>
      <c r="E29" s="207"/>
      <c r="F29" s="207"/>
      <c r="G29" s="207"/>
      <c r="H29" s="207"/>
      <c r="I29" s="216"/>
      <c r="J29" s="207"/>
      <c r="K29" s="207"/>
      <c r="L29" s="207"/>
      <c r="M29" s="207"/>
      <c r="N29" s="207"/>
      <c r="O29" s="216" t="s">
        <v>706</v>
      </c>
    </row>
  </sheetData>
  <mergeCells count="8">
    <mergeCell ref="L3:M3"/>
    <mergeCell ref="N3:O3"/>
    <mergeCell ref="A3:A4"/>
    <mergeCell ref="B3:C3"/>
    <mergeCell ref="D3:E3"/>
    <mergeCell ref="F3:G3"/>
    <mergeCell ref="H3:I3"/>
    <mergeCell ref="J3:K3"/>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tabSelected="1" zoomScale="70" zoomScaleNormal="70" workbookViewId="0">
      <pane xSplit="1" ySplit="4" topLeftCell="G5" activePane="bottomRight" state="frozen"/>
      <selection activeCell="S7" sqref="S7"/>
      <selection pane="topRight" activeCell="S7" sqref="S7"/>
      <selection pane="bottomLeft" activeCell="S7" sqref="S7"/>
      <selection pane="bottomRight" activeCell="S7" sqref="S7"/>
    </sheetView>
  </sheetViews>
  <sheetFormatPr defaultRowHeight="17.25"/>
  <cols>
    <col min="1" max="1" width="23.75" style="1" customWidth="1"/>
    <col min="2" max="15" width="14.375" style="1" customWidth="1"/>
    <col min="16" max="16384" width="9" style="1"/>
  </cols>
  <sheetData>
    <row r="1" spans="1:15">
      <c r="A1" s="1" t="s">
        <v>669</v>
      </c>
    </row>
    <row r="2" spans="1:15" s="61" customFormat="1" ht="13.5">
      <c r="A2" s="61" t="s">
        <v>707</v>
      </c>
      <c r="B2" s="210"/>
      <c r="H2" s="210"/>
      <c r="I2" s="210"/>
      <c r="N2" s="210"/>
      <c r="O2" s="210" t="s">
        <v>671</v>
      </c>
    </row>
    <row r="3" spans="1:15" s="61" customFormat="1" ht="22.5" customHeight="1">
      <c r="A3" s="249" t="s">
        <v>708</v>
      </c>
      <c r="B3" s="326" t="s">
        <v>673</v>
      </c>
      <c r="C3" s="272"/>
      <c r="D3" s="326" t="s">
        <v>674</v>
      </c>
      <c r="E3" s="272"/>
      <c r="F3" s="326" t="s">
        <v>675</v>
      </c>
      <c r="G3" s="272"/>
      <c r="H3" s="326" t="s">
        <v>676</v>
      </c>
      <c r="I3" s="272"/>
      <c r="J3" s="326" t="s">
        <v>677</v>
      </c>
      <c r="K3" s="272"/>
      <c r="L3" s="326" t="s">
        <v>678</v>
      </c>
      <c r="M3" s="272"/>
      <c r="N3" s="326" t="s">
        <v>679</v>
      </c>
      <c r="O3" s="272"/>
    </row>
    <row r="4" spans="1:15" s="61" customFormat="1" ht="22.5" customHeight="1">
      <c r="A4" s="324"/>
      <c r="B4" s="211" t="s">
        <v>680</v>
      </c>
      <c r="C4" s="211" t="s">
        <v>681</v>
      </c>
      <c r="D4" s="211" t="s">
        <v>680</v>
      </c>
      <c r="E4" s="211" t="s">
        <v>681</v>
      </c>
      <c r="F4" s="211" t="s">
        <v>680</v>
      </c>
      <c r="G4" s="211" t="s">
        <v>681</v>
      </c>
      <c r="H4" s="211" t="s">
        <v>680</v>
      </c>
      <c r="I4" s="211" t="s">
        <v>681</v>
      </c>
      <c r="J4" s="211" t="s">
        <v>680</v>
      </c>
      <c r="K4" s="211" t="s">
        <v>681</v>
      </c>
      <c r="L4" s="211" t="s">
        <v>680</v>
      </c>
      <c r="M4" s="211" t="s">
        <v>681</v>
      </c>
      <c r="N4" s="211" t="s">
        <v>680</v>
      </c>
      <c r="O4" s="211" t="s">
        <v>681</v>
      </c>
    </row>
    <row r="5" spans="1:15" s="61" customFormat="1" ht="22.5" customHeight="1">
      <c r="A5" s="212" t="s">
        <v>709</v>
      </c>
      <c r="B5" s="217">
        <f t="shared" ref="B5:O5" si="0">SUM(B6:B19)</f>
        <v>22286456</v>
      </c>
      <c r="C5" s="217">
        <f t="shared" si="0"/>
        <v>20113235</v>
      </c>
      <c r="D5" s="217">
        <f t="shared" si="0"/>
        <v>21509361</v>
      </c>
      <c r="E5" s="217">
        <f t="shared" si="0"/>
        <v>20505847</v>
      </c>
      <c r="F5" s="217">
        <f t="shared" si="0"/>
        <v>21196046</v>
      </c>
      <c r="G5" s="217">
        <f t="shared" si="0"/>
        <v>19268348</v>
      </c>
      <c r="H5" s="217">
        <f t="shared" si="0"/>
        <v>23629402</v>
      </c>
      <c r="I5" s="217">
        <f t="shared" si="0"/>
        <v>22146428</v>
      </c>
      <c r="J5" s="217">
        <f t="shared" si="0"/>
        <v>28909943</v>
      </c>
      <c r="K5" s="217">
        <f t="shared" si="0"/>
        <v>26959123</v>
      </c>
      <c r="L5" s="217">
        <f t="shared" si="0"/>
        <v>24629740</v>
      </c>
      <c r="M5" s="217">
        <f t="shared" si="0"/>
        <v>22675824</v>
      </c>
      <c r="N5" s="217">
        <f t="shared" si="0"/>
        <v>24251790</v>
      </c>
      <c r="O5" s="217">
        <f t="shared" si="0"/>
        <v>22405797</v>
      </c>
    </row>
    <row r="6" spans="1:15" s="61" customFormat="1" ht="22.5" customHeight="1">
      <c r="A6" s="212" t="s">
        <v>710</v>
      </c>
      <c r="B6" s="64">
        <v>169836</v>
      </c>
      <c r="C6" s="64">
        <v>166185</v>
      </c>
      <c r="D6" s="64">
        <v>170599</v>
      </c>
      <c r="E6" s="64">
        <v>167420</v>
      </c>
      <c r="F6" s="64">
        <v>167869</v>
      </c>
      <c r="G6" s="64">
        <v>164840</v>
      </c>
      <c r="H6" s="64">
        <v>169018</v>
      </c>
      <c r="I6" s="64">
        <v>161785</v>
      </c>
      <c r="J6" s="64">
        <v>164846</v>
      </c>
      <c r="K6" s="64">
        <v>159001</v>
      </c>
      <c r="L6" s="64">
        <v>156268</v>
      </c>
      <c r="M6" s="64">
        <v>149202</v>
      </c>
      <c r="N6" s="64">
        <v>160870</v>
      </c>
      <c r="O6" s="64">
        <v>158047</v>
      </c>
    </row>
    <row r="7" spans="1:15" s="61" customFormat="1" ht="22.5" customHeight="1">
      <c r="A7" s="212" t="s">
        <v>711</v>
      </c>
      <c r="B7" s="64">
        <v>3704432</v>
      </c>
      <c r="C7" s="64">
        <v>3473545</v>
      </c>
      <c r="D7" s="64">
        <v>2758465</v>
      </c>
      <c r="E7" s="64">
        <v>2606948</v>
      </c>
      <c r="F7" s="64">
        <v>3149255</v>
      </c>
      <c r="G7" s="64">
        <v>2946853</v>
      </c>
      <c r="H7" s="64">
        <v>4132542</v>
      </c>
      <c r="I7" s="64">
        <v>3982542</v>
      </c>
      <c r="J7" s="64">
        <v>7849988</v>
      </c>
      <c r="K7" s="64">
        <v>7662349</v>
      </c>
      <c r="L7" s="64">
        <v>3316571</v>
      </c>
      <c r="M7" s="64">
        <v>3125122</v>
      </c>
      <c r="N7" s="64">
        <v>3282796</v>
      </c>
      <c r="O7" s="64">
        <v>3079324</v>
      </c>
    </row>
    <row r="8" spans="1:15" s="61" customFormat="1" ht="22.5" customHeight="1">
      <c r="A8" s="212" t="s">
        <v>712</v>
      </c>
      <c r="B8" s="64">
        <v>6848914</v>
      </c>
      <c r="C8" s="64">
        <v>6396139</v>
      </c>
      <c r="D8" s="64">
        <v>7061118</v>
      </c>
      <c r="E8" s="64">
        <v>6816770</v>
      </c>
      <c r="F8" s="64">
        <v>6997374</v>
      </c>
      <c r="G8" s="64">
        <v>6565117</v>
      </c>
      <c r="H8" s="64">
        <v>7405210</v>
      </c>
      <c r="I8" s="64">
        <v>7122316</v>
      </c>
      <c r="J8" s="64">
        <v>7482123</v>
      </c>
      <c r="K8" s="64">
        <v>7169652</v>
      </c>
      <c r="L8" s="64">
        <v>8794140</v>
      </c>
      <c r="M8" s="64">
        <v>8203294</v>
      </c>
      <c r="N8" s="64">
        <v>8355759</v>
      </c>
      <c r="O8" s="64">
        <v>7903256</v>
      </c>
    </row>
    <row r="9" spans="1:15" s="61" customFormat="1" ht="22.5" customHeight="1">
      <c r="A9" s="212" t="s">
        <v>713</v>
      </c>
      <c r="B9" s="64">
        <v>1617142</v>
      </c>
      <c r="C9" s="64">
        <v>1301359</v>
      </c>
      <c r="D9" s="64">
        <v>1607335</v>
      </c>
      <c r="E9" s="64">
        <v>1333159</v>
      </c>
      <c r="F9" s="64">
        <v>1602183</v>
      </c>
      <c r="G9" s="64">
        <v>1413152</v>
      </c>
      <c r="H9" s="64">
        <v>1682267</v>
      </c>
      <c r="I9" s="64">
        <v>1503603</v>
      </c>
      <c r="J9" s="64">
        <v>1931656</v>
      </c>
      <c r="K9" s="64">
        <v>1502922</v>
      </c>
      <c r="L9" s="64">
        <v>2086381</v>
      </c>
      <c r="M9" s="64">
        <v>1851203</v>
      </c>
      <c r="N9" s="64">
        <v>2043797</v>
      </c>
      <c r="O9" s="64">
        <v>1794797</v>
      </c>
    </row>
    <row r="10" spans="1:15" s="61" customFormat="1" ht="22.5" customHeight="1">
      <c r="A10" s="212" t="s">
        <v>714</v>
      </c>
      <c r="B10" s="64">
        <v>81064</v>
      </c>
      <c r="C10" s="64">
        <v>75049</v>
      </c>
      <c r="D10" s="64">
        <v>80690</v>
      </c>
      <c r="E10" s="64">
        <v>76011</v>
      </c>
      <c r="F10" s="64">
        <v>58491</v>
      </c>
      <c r="G10" s="64">
        <v>56175</v>
      </c>
      <c r="H10" s="64">
        <v>57018</v>
      </c>
      <c r="I10" s="64">
        <v>54046</v>
      </c>
      <c r="J10" s="64">
        <v>54372</v>
      </c>
      <c r="K10" s="64">
        <v>53032</v>
      </c>
      <c r="L10" s="64">
        <v>55941</v>
      </c>
      <c r="M10" s="64">
        <v>54656</v>
      </c>
      <c r="N10" s="64">
        <v>59908</v>
      </c>
      <c r="O10" s="64">
        <v>58200</v>
      </c>
    </row>
    <row r="11" spans="1:15" s="61" customFormat="1" ht="22.5" customHeight="1">
      <c r="A11" s="212" t="s">
        <v>715</v>
      </c>
      <c r="B11" s="64">
        <v>409062</v>
      </c>
      <c r="C11" s="64">
        <v>305587</v>
      </c>
      <c r="D11" s="64">
        <v>201383</v>
      </c>
      <c r="E11" s="64">
        <v>193038</v>
      </c>
      <c r="F11" s="64">
        <v>207383</v>
      </c>
      <c r="G11" s="64">
        <v>197352</v>
      </c>
      <c r="H11" s="64">
        <v>228001</v>
      </c>
      <c r="I11" s="64">
        <v>205163</v>
      </c>
      <c r="J11" s="64">
        <v>272567</v>
      </c>
      <c r="K11" s="64">
        <v>215826</v>
      </c>
      <c r="L11" s="64">
        <v>272374</v>
      </c>
      <c r="M11" s="64">
        <v>249654</v>
      </c>
      <c r="N11" s="64">
        <v>296682</v>
      </c>
      <c r="O11" s="64">
        <v>265226</v>
      </c>
    </row>
    <row r="12" spans="1:15" s="61" customFormat="1" ht="22.5" customHeight="1">
      <c r="A12" s="212" t="s">
        <v>716</v>
      </c>
      <c r="B12" s="64">
        <v>1678547</v>
      </c>
      <c r="C12" s="64">
        <v>1640500</v>
      </c>
      <c r="D12" s="64">
        <v>1641613</v>
      </c>
      <c r="E12" s="64">
        <v>1573693</v>
      </c>
      <c r="F12" s="64">
        <v>1685634</v>
      </c>
      <c r="G12" s="64">
        <v>1608405</v>
      </c>
      <c r="H12" s="64">
        <v>1517975</v>
      </c>
      <c r="I12" s="64">
        <v>1483974</v>
      </c>
      <c r="J12" s="64">
        <v>2557667</v>
      </c>
      <c r="K12" s="64">
        <v>2381272</v>
      </c>
      <c r="L12" s="64">
        <v>2266853</v>
      </c>
      <c r="M12" s="64">
        <v>2162205</v>
      </c>
      <c r="N12" s="64">
        <v>2067947</v>
      </c>
      <c r="O12" s="64">
        <v>2005870</v>
      </c>
    </row>
    <row r="13" spans="1:15" s="61" customFormat="1" ht="22.5" customHeight="1">
      <c r="A13" s="212" t="s">
        <v>717</v>
      </c>
      <c r="B13" s="64">
        <v>2536561</v>
      </c>
      <c r="C13" s="64">
        <v>2439464</v>
      </c>
      <c r="D13" s="64">
        <v>2483626</v>
      </c>
      <c r="E13" s="64">
        <v>2397803</v>
      </c>
      <c r="F13" s="64">
        <v>2517044</v>
      </c>
      <c r="G13" s="64">
        <v>2260412</v>
      </c>
      <c r="H13" s="64">
        <v>3255074</v>
      </c>
      <c r="I13" s="64">
        <v>2837045</v>
      </c>
      <c r="J13" s="64">
        <v>3186232</v>
      </c>
      <c r="K13" s="64">
        <v>2705796</v>
      </c>
      <c r="L13" s="64">
        <v>2993366</v>
      </c>
      <c r="M13" s="64">
        <v>2376515</v>
      </c>
      <c r="N13" s="64">
        <v>3010913</v>
      </c>
      <c r="O13" s="64">
        <v>2362618</v>
      </c>
    </row>
    <row r="14" spans="1:15" s="61" customFormat="1" ht="22.5" customHeight="1">
      <c r="A14" s="212" t="s">
        <v>718</v>
      </c>
      <c r="B14" s="64">
        <v>1428896</v>
      </c>
      <c r="C14" s="64">
        <v>636065</v>
      </c>
      <c r="D14" s="64">
        <v>1466987</v>
      </c>
      <c r="E14" s="64">
        <v>1387537</v>
      </c>
      <c r="F14" s="64">
        <v>701120</v>
      </c>
      <c r="G14" s="64">
        <v>676758</v>
      </c>
      <c r="H14" s="64">
        <v>736178</v>
      </c>
      <c r="I14" s="64">
        <v>726377</v>
      </c>
      <c r="J14" s="64">
        <v>766158</v>
      </c>
      <c r="K14" s="64">
        <v>743228</v>
      </c>
      <c r="L14" s="64">
        <v>698439</v>
      </c>
      <c r="M14" s="64">
        <v>681447</v>
      </c>
      <c r="N14" s="64">
        <v>699525</v>
      </c>
      <c r="O14" s="64">
        <v>676032</v>
      </c>
    </row>
    <row r="15" spans="1:15" s="61" customFormat="1" ht="22.5" customHeight="1">
      <c r="A15" s="212" t="s">
        <v>719</v>
      </c>
      <c r="B15" s="64">
        <v>1592679</v>
      </c>
      <c r="C15" s="64">
        <v>1510594</v>
      </c>
      <c r="D15" s="64">
        <v>1718877</v>
      </c>
      <c r="E15" s="64">
        <v>1644935</v>
      </c>
      <c r="F15" s="64">
        <v>2226660</v>
      </c>
      <c r="G15" s="64">
        <v>1513507</v>
      </c>
      <c r="H15" s="64">
        <v>2528332</v>
      </c>
      <c r="I15" s="64">
        <v>2162365</v>
      </c>
      <c r="J15" s="64">
        <v>2383219</v>
      </c>
      <c r="K15" s="64">
        <v>2118874</v>
      </c>
      <c r="L15" s="64">
        <v>1929612</v>
      </c>
      <c r="M15" s="64">
        <v>1809177</v>
      </c>
      <c r="N15" s="64">
        <v>2158457</v>
      </c>
      <c r="O15" s="64">
        <v>2017669</v>
      </c>
    </row>
    <row r="16" spans="1:15" s="61" customFormat="1" ht="22.5" customHeight="1">
      <c r="A16" s="212" t="s">
        <v>720</v>
      </c>
      <c r="B16" s="64" t="s">
        <v>229</v>
      </c>
      <c r="C16" s="64" t="s">
        <v>229</v>
      </c>
      <c r="D16" s="64" t="s">
        <v>229</v>
      </c>
      <c r="E16" s="64" t="s">
        <v>229</v>
      </c>
      <c r="F16" s="64" t="s">
        <v>229</v>
      </c>
      <c r="G16" s="64" t="s">
        <v>229</v>
      </c>
      <c r="H16" s="64">
        <v>7737</v>
      </c>
      <c r="I16" s="64">
        <v>4870</v>
      </c>
      <c r="J16" s="64">
        <v>2453</v>
      </c>
      <c r="K16" s="64">
        <v>2453</v>
      </c>
      <c r="L16" s="64">
        <v>181691</v>
      </c>
      <c r="M16" s="64">
        <v>148984</v>
      </c>
      <c r="N16" s="64">
        <v>17450</v>
      </c>
      <c r="O16" s="64">
        <v>17427</v>
      </c>
    </row>
    <row r="17" spans="1:15" s="61" customFormat="1" ht="22.5" customHeight="1">
      <c r="A17" s="212" t="s">
        <v>721</v>
      </c>
      <c r="B17" s="64">
        <v>1834781</v>
      </c>
      <c r="C17" s="64">
        <v>1790069</v>
      </c>
      <c r="D17" s="64">
        <v>2023168</v>
      </c>
      <c r="E17" s="64">
        <v>2016911</v>
      </c>
      <c r="F17" s="64">
        <v>1780054</v>
      </c>
      <c r="G17" s="64">
        <v>1771320</v>
      </c>
      <c r="H17" s="64">
        <v>1794962</v>
      </c>
      <c r="I17" s="64">
        <v>1789568</v>
      </c>
      <c r="J17" s="64">
        <v>2094432</v>
      </c>
      <c r="K17" s="64">
        <v>2087744</v>
      </c>
      <c r="L17" s="64">
        <v>1871484</v>
      </c>
      <c r="M17" s="64">
        <v>1864365</v>
      </c>
      <c r="N17" s="64">
        <v>1985608</v>
      </c>
      <c r="O17" s="64">
        <v>1967331</v>
      </c>
    </row>
    <row r="18" spans="1:15" s="61" customFormat="1" ht="22.5" customHeight="1">
      <c r="A18" s="212" t="s">
        <v>722</v>
      </c>
      <c r="B18" s="64">
        <v>378680</v>
      </c>
      <c r="C18" s="64">
        <v>378679</v>
      </c>
      <c r="D18" s="64">
        <v>281623</v>
      </c>
      <c r="E18" s="64">
        <v>291622</v>
      </c>
      <c r="F18" s="64">
        <v>94458</v>
      </c>
      <c r="G18" s="64">
        <v>94457</v>
      </c>
      <c r="H18" s="218">
        <v>112775</v>
      </c>
      <c r="I18" s="218">
        <v>112774</v>
      </c>
      <c r="J18" s="64">
        <v>156974</v>
      </c>
      <c r="K18" s="64">
        <v>156974</v>
      </c>
      <c r="L18" s="64" t="s">
        <v>229</v>
      </c>
      <c r="M18" s="64" t="s">
        <v>229</v>
      </c>
      <c r="N18" s="218">
        <v>100000</v>
      </c>
      <c r="O18" s="218">
        <v>100000</v>
      </c>
    </row>
    <row r="19" spans="1:15" s="61" customFormat="1" ht="22.5" customHeight="1">
      <c r="A19" s="212" t="s">
        <v>723</v>
      </c>
      <c r="B19" s="64">
        <v>5862</v>
      </c>
      <c r="C19" s="64" t="s">
        <v>229</v>
      </c>
      <c r="D19" s="64">
        <v>13877</v>
      </c>
      <c r="E19" s="64" t="s">
        <v>229</v>
      </c>
      <c r="F19" s="64">
        <v>8521</v>
      </c>
      <c r="G19" s="64" t="s">
        <v>229</v>
      </c>
      <c r="H19" s="64">
        <v>2313</v>
      </c>
      <c r="I19" s="64" t="s">
        <v>229</v>
      </c>
      <c r="J19" s="64">
        <v>7256</v>
      </c>
      <c r="K19" s="64" t="s">
        <v>229</v>
      </c>
      <c r="L19" s="64">
        <v>6620</v>
      </c>
      <c r="M19" s="64" t="s">
        <v>229</v>
      </c>
      <c r="N19" s="64">
        <v>12078</v>
      </c>
      <c r="O19" s="64" t="s">
        <v>229</v>
      </c>
    </row>
    <row r="20" spans="1:15" s="61" customFormat="1" ht="19.5" customHeight="1">
      <c r="A20" s="215"/>
      <c r="D20" s="207"/>
      <c r="E20" s="207"/>
      <c r="F20" s="207"/>
      <c r="G20" s="207"/>
      <c r="H20" s="207"/>
      <c r="I20" s="216"/>
      <c r="J20" s="207"/>
      <c r="K20" s="207"/>
      <c r="L20" s="207"/>
      <c r="M20" s="207"/>
      <c r="N20" s="207"/>
      <c r="O20" s="216" t="s">
        <v>706</v>
      </c>
    </row>
  </sheetData>
  <mergeCells count="8">
    <mergeCell ref="L3:M3"/>
    <mergeCell ref="N3:O3"/>
    <mergeCell ref="A3:A4"/>
    <mergeCell ref="B3:C3"/>
    <mergeCell ref="D3:E3"/>
    <mergeCell ref="F3:G3"/>
    <mergeCell ref="H3:I3"/>
    <mergeCell ref="J3:K3"/>
  </mergeCells>
  <phoneticPr fontId="3"/>
  <pageMargins left="0.70866141732283472" right="0.70866141732283472" top="0.74803149606299213" bottom="0.74803149606299213" header="0.31496062992125984" footer="0.31496062992125984"/>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tabSelected="1" zoomScale="70" zoomScaleNormal="70" workbookViewId="0">
      <pane xSplit="1" ySplit="4" topLeftCell="E5" activePane="bottomRight" state="frozen"/>
      <selection activeCell="F13" sqref="F13"/>
      <selection pane="topRight" activeCell="F13" sqref="F13"/>
      <selection pane="bottomLeft" activeCell="F13" sqref="F13"/>
      <selection pane="bottomRight" activeCell="S7" sqref="S7"/>
    </sheetView>
  </sheetViews>
  <sheetFormatPr defaultRowHeight="17.25"/>
  <cols>
    <col min="1" max="1" width="30" style="1" customWidth="1"/>
    <col min="2" max="15" width="14.375" style="1" customWidth="1"/>
    <col min="16" max="16384" width="9" style="1"/>
  </cols>
  <sheetData>
    <row r="1" spans="1:15">
      <c r="A1" s="1" t="s">
        <v>724</v>
      </c>
    </row>
    <row r="2" spans="1:15" s="61" customFormat="1" ht="13.5">
      <c r="B2" s="210"/>
      <c r="H2" s="210"/>
      <c r="I2" s="210"/>
      <c r="N2" s="210"/>
      <c r="O2" s="210" t="s">
        <v>671</v>
      </c>
    </row>
    <row r="3" spans="1:15" s="61" customFormat="1" ht="19.5" customHeight="1">
      <c r="A3" s="327" t="s">
        <v>725</v>
      </c>
      <c r="B3" s="326" t="s">
        <v>673</v>
      </c>
      <c r="C3" s="272"/>
      <c r="D3" s="326" t="s">
        <v>674</v>
      </c>
      <c r="E3" s="272"/>
      <c r="F3" s="326" t="s">
        <v>675</v>
      </c>
      <c r="G3" s="272"/>
      <c r="H3" s="326" t="s">
        <v>676</v>
      </c>
      <c r="I3" s="272"/>
      <c r="J3" s="326" t="s">
        <v>677</v>
      </c>
      <c r="K3" s="272"/>
      <c r="L3" s="326" t="s">
        <v>678</v>
      </c>
      <c r="M3" s="272"/>
      <c r="N3" s="326" t="s">
        <v>679</v>
      </c>
      <c r="O3" s="272"/>
    </row>
    <row r="4" spans="1:15" s="61" customFormat="1" ht="19.5" customHeight="1">
      <c r="A4" s="327"/>
      <c r="B4" s="211" t="s">
        <v>680</v>
      </c>
      <c r="C4" s="211" t="s">
        <v>681</v>
      </c>
      <c r="D4" s="211" t="s">
        <v>680</v>
      </c>
      <c r="E4" s="211" t="s">
        <v>681</v>
      </c>
      <c r="F4" s="211" t="s">
        <v>680</v>
      </c>
      <c r="G4" s="211" t="s">
        <v>681</v>
      </c>
      <c r="H4" s="211" t="s">
        <v>680</v>
      </c>
      <c r="I4" s="211" t="s">
        <v>681</v>
      </c>
      <c r="J4" s="211" t="s">
        <v>680</v>
      </c>
      <c r="K4" s="211" t="s">
        <v>681</v>
      </c>
      <c r="L4" s="211" t="s">
        <v>680</v>
      </c>
      <c r="M4" s="211" t="s">
        <v>681</v>
      </c>
      <c r="N4" s="211" t="s">
        <v>680</v>
      </c>
      <c r="O4" s="211" t="s">
        <v>681</v>
      </c>
    </row>
    <row r="5" spans="1:15" s="61" customFormat="1" ht="30" customHeight="1">
      <c r="A5" s="212" t="s">
        <v>726</v>
      </c>
      <c r="B5" s="217">
        <f t="shared" ref="B5:O5" si="0">SUM(B6:B11)</f>
        <v>7115587</v>
      </c>
      <c r="C5" s="217">
        <f t="shared" si="0"/>
        <v>6675699</v>
      </c>
      <c r="D5" s="217">
        <f t="shared" si="0"/>
        <v>7117984</v>
      </c>
      <c r="E5" s="217">
        <f t="shared" si="0"/>
        <v>6527741</v>
      </c>
      <c r="F5" s="217">
        <f t="shared" si="0"/>
        <v>6291491</v>
      </c>
      <c r="G5" s="217">
        <f t="shared" si="0"/>
        <v>5984395</v>
      </c>
      <c r="H5" s="217">
        <f t="shared" si="0"/>
        <v>6047767</v>
      </c>
      <c r="I5" s="217">
        <f t="shared" si="0"/>
        <v>5687216</v>
      </c>
      <c r="J5" s="217">
        <f t="shared" si="0"/>
        <v>5778630</v>
      </c>
      <c r="K5" s="217">
        <f t="shared" si="0"/>
        <v>5439349</v>
      </c>
      <c r="L5" s="217">
        <f t="shared" si="0"/>
        <v>5857452</v>
      </c>
      <c r="M5" s="217">
        <f t="shared" si="0"/>
        <v>5689790</v>
      </c>
      <c r="N5" s="217">
        <f t="shared" si="0"/>
        <v>5762529</v>
      </c>
      <c r="O5" s="217">
        <f t="shared" si="0"/>
        <v>5464722</v>
      </c>
    </row>
    <row r="6" spans="1:15" s="61" customFormat="1" ht="30" customHeight="1">
      <c r="A6" s="212" t="s">
        <v>727</v>
      </c>
      <c r="B6" s="64">
        <v>6335575</v>
      </c>
      <c r="C6" s="64">
        <v>5919718</v>
      </c>
      <c r="D6" s="64">
        <v>6292268</v>
      </c>
      <c r="E6" s="64">
        <v>5755106</v>
      </c>
      <c r="F6" s="64">
        <v>5460132</v>
      </c>
      <c r="G6" s="64">
        <v>5173567</v>
      </c>
      <c r="H6" s="64">
        <v>5184440</v>
      </c>
      <c r="I6" s="64">
        <v>4846112</v>
      </c>
      <c r="J6" s="64">
        <v>4906841</v>
      </c>
      <c r="K6" s="64">
        <v>4590563</v>
      </c>
      <c r="L6" s="64">
        <v>4973590</v>
      </c>
      <c r="M6" s="64">
        <v>4856156</v>
      </c>
      <c r="N6" s="64">
        <v>4880530</v>
      </c>
      <c r="O6" s="64">
        <v>4600010</v>
      </c>
    </row>
    <row r="7" spans="1:15" s="61" customFormat="1" ht="30" customHeight="1">
      <c r="A7" s="212" t="s">
        <v>728</v>
      </c>
      <c r="B7" s="64">
        <v>54476</v>
      </c>
      <c r="C7" s="64">
        <v>45585</v>
      </c>
      <c r="D7" s="64">
        <v>51228</v>
      </c>
      <c r="E7" s="64">
        <v>42910</v>
      </c>
      <c r="F7" s="64">
        <v>63492</v>
      </c>
      <c r="G7" s="64">
        <v>57440</v>
      </c>
      <c r="H7" s="64">
        <v>55695</v>
      </c>
      <c r="I7" s="64">
        <v>49055</v>
      </c>
      <c r="J7" s="64">
        <v>45362</v>
      </c>
      <c r="K7" s="64">
        <v>38291</v>
      </c>
      <c r="L7" s="64">
        <v>52031</v>
      </c>
      <c r="M7" s="64">
        <v>44566</v>
      </c>
      <c r="N7" s="64">
        <v>53369</v>
      </c>
      <c r="O7" s="64">
        <v>47641</v>
      </c>
    </row>
    <row r="8" spans="1:15" s="61" customFormat="1" ht="30" customHeight="1">
      <c r="A8" s="212" t="s">
        <v>729</v>
      </c>
      <c r="B8" s="64">
        <v>9010</v>
      </c>
      <c r="C8" s="64">
        <v>7911</v>
      </c>
      <c r="D8" s="64">
        <v>7437</v>
      </c>
      <c r="E8" s="64">
        <v>6506</v>
      </c>
      <c r="F8" s="64">
        <v>9824</v>
      </c>
      <c r="G8" s="64">
        <v>7387</v>
      </c>
      <c r="H8" s="64">
        <v>13105</v>
      </c>
      <c r="I8" s="64">
        <v>10930</v>
      </c>
      <c r="J8" s="64" t="s">
        <v>229</v>
      </c>
      <c r="K8" s="64" t="s">
        <v>229</v>
      </c>
      <c r="L8" s="64" t="s">
        <v>229</v>
      </c>
      <c r="M8" s="64" t="s">
        <v>229</v>
      </c>
      <c r="N8" s="64" t="s">
        <v>229</v>
      </c>
      <c r="O8" s="64" t="s">
        <v>229</v>
      </c>
    </row>
    <row r="9" spans="1:15" s="61" customFormat="1" ht="30" customHeight="1">
      <c r="A9" s="212" t="s">
        <v>730</v>
      </c>
      <c r="B9" s="64">
        <v>58623</v>
      </c>
      <c r="C9" s="64">
        <v>53991</v>
      </c>
      <c r="D9" s="64">
        <v>47419</v>
      </c>
      <c r="E9" s="64">
        <v>40952</v>
      </c>
      <c r="F9" s="64">
        <v>50948</v>
      </c>
      <c r="G9" s="64">
        <v>44195</v>
      </c>
      <c r="H9" s="64">
        <v>49061</v>
      </c>
      <c r="I9" s="64">
        <v>40977</v>
      </c>
      <c r="J9" s="64">
        <v>46881</v>
      </c>
      <c r="K9" s="64">
        <v>38134</v>
      </c>
      <c r="L9" s="64">
        <v>45682</v>
      </c>
      <c r="M9" s="64">
        <v>30067</v>
      </c>
      <c r="N9" s="64">
        <v>55434</v>
      </c>
      <c r="O9" s="64">
        <v>49640</v>
      </c>
    </row>
    <row r="10" spans="1:15" s="61" customFormat="1" ht="30" customHeight="1">
      <c r="A10" s="212" t="s">
        <v>731</v>
      </c>
      <c r="B10" s="64">
        <v>20918</v>
      </c>
      <c r="C10" s="64">
        <v>16624</v>
      </c>
      <c r="D10" s="64">
        <v>19654</v>
      </c>
      <c r="E10" s="64">
        <v>16813</v>
      </c>
      <c r="F10" s="64">
        <v>22260</v>
      </c>
      <c r="G10" s="64">
        <v>19139</v>
      </c>
      <c r="H10" s="64">
        <v>12794</v>
      </c>
      <c r="I10" s="64">
        <v>9792</v>
      </c>
      <c r="J10" s="64">
        <v>12864</v>
      </c>
      <c r="K10" s="64">
        <v>9394</v>
      </c>
      <c r="L10" s="64">
        <v>12381</v>
      </c>
      <c r="M10" s="64">
        <v>9503</v>
      </c>
      <c r="N10" s="64">
        <v>12037</v>
      </c>
      <c r="O10" s="64">
        <v>10323</v>
      </c>
    </row>
    <row r="11" spans="1:15" s="61" customFormat="1" ht="30" customHeight="1" thickBot="1">
      <c r="A11" s="214" t="s">
        <v>732</v>
      </c>
      <c r="B11" s="64">
        <v>636985</v>
      </c>
      <c r="C11" s="64">
        <v>631870</v>
      </c>
      <c r="D11" s="219">
        <v>699978</v>
      </c>
      <c r="E11" s="219">
        <v>665454</v>
      </c>
      <c r="F11" s="64">
        <v>684835</v>
      </c>
      <c r="G11" s="64">
        <v>682667</v>
      </c>
      <c r="H11" s="64">
        <v>732672</v>
      </c>
      <c r="I11" s="64">
        <v>730350</v>
      </c>
      <c r="J11" s="219">
        <v>766682</v>
      </c>
      <c r="K11" s="219">
        <v>762967</v>
      </c>
      <c r="L11" s="64">
        <v>773768</v>
      </c>
      <c r="M11" s="64">
        <v>749498</v>
      </c>
      <c r="N11" s="64">
        <v>761159</v>
      </c>
      <c r="O11" s="64">
        <v>757108</v>
      </c>
    </row>
    <row r="12" spans="1:15" s="61" customFormat="1" ht="30" customHeight="1" thickTop="1">
      <c r="A12" s="220" t="s">
        <v>733</v>
      </c>
      <c r="B12" s="221">
        <v>1247444</v>
      </c>
      <c r="C12" s="221">
        <v>1170650</v>
      </c>
      <c r="D12" s="221">
        <v>1387179</v>
      </c>
      <c r="E12" s="221">
        <v>1284972</v>
      </c>
      <c r="F12" s="221">
        <v>1625371</v>
      </c>
      <c r="G12" s="221">
        <v>1476427</v>
      </c>
      <c r="H12" s="221">
        <v>1644830</v>
      </c>
      <c r="I12" s="221">
        <v>1437775</v>
      </c>
      <c r="J12" s="221">
        <v>1738712</v>
      </c>
      <c r="K12" s="221">
        <v>1541863</v>
      </c>
      <c r="L12" s="221">
        <v>1680889</v>
      </c>
      <c r="M12" s="221">
        <v>1371850</v>
      </c>
      <c r="N12" s="221">
        <v>1568283</v>
      </c>
      <c r="O12" s="221">
        <v>1391488</v>
      </c>
    </row>
    <row r="13" spans="1:15" s="61" customFormat="1" ht="30" customHeight="1">
      <c r="A13" s="222" t="s">
        <v>734</v>
      </c>
      <c r="B13" s="223">
        <v>575245</v>
      </c>
      <c r="C13" s="223">
        <v>439235</v>
      </c>
      <c r="D13" s="223">
        <v>546757</v>
      </c>
      <c r="E13" s="223">
        <v>456278</v>
      </c>
      <c r="F13" s="223">
        <v>527605</v>
      </c>
      <c r="G13" s="223">
        <v>439416</v>
      </c>
      <c r="H13" s="223">
        <v>500912</v>
      </c>
      <c r="I13" s="223">
        <v>423955</v>
      </c>
      <c r="J13" s="223">
        <v>502054</v>
      </c>
      <c r="K13" s="223">
        <v>450991</v>
      </c>
      <c r="L13" s="223">
        <v>507707</v>
      </c>
      <c r="M13" s="223">
        <v>460775</v>
      </c>
      <c r="N13" s="223">
        <v>506604</v>
      </c>
      <c r="O13" s="223">
        <v>423043</v>
      </c>
    </row>
    <row r="14" spans="1:15" s="61" customFormat="1" ht="30" customHeight="1">
      <c r="A14" s="212" t="s">
        <v>735</v>
      </c>
      <c r="B14" s="64">
        <v>3592951</v>
      </c>
      <c r="C14" s="64">
        <v>3317941</v>
      </c>
      <c r="D14" s="219">
        <v>3470007</v>
      </c>
      <c r="E14" s="219">
        <v>3315279</v>
      </c>
      <c r="F14" s="219">
        <v>3468258</v>
      </c>
      <c r="G14" s="219">
        <v>3265718</v>
      </c>
      <c r="H14" s="219">
        <v>3353545</v>
      </c>
      <c r="I14" s="219">
        <v>3170598</v>
      </c>
      <c r="J14" s="219">
        <v>3443368</v>
      </c>
      <c r="K14" s="219">
        <v>3237902</v>
      </c>
      <c r="L14" s="219">
        <v>3449547</v>
      </c>
      <c r="M14" s="219">
        <v>3176088</v>
      </c>
      <c r="N14" s="219">
        <v>3427080</v>
      </c>
      <c r="O14" s="219">
        <v>3159323</v>
      </c>
    </row>
    <row r="15" spans="1:15" s="61" customFormat="1" ht="30" customHeight="1">
      <c r="A15" s="224"/>
      <c r="D15" s="207"/>
      <c r="E15" s="207"/>
      <c r="F15" s="207"/>
      <c r="G15" s="207"/>
      <c r="H15" s="207"/>
      <c r="I15" s="216"/>
      <c r="J15" s="207"/>
      <c r="K15" s="207"/>
      <c r="L15" s="207"/>
      <c r="M15" s="207"/>
      <c r="N15" s="207"/>
      <c r="O15" s="216" t="s">
        <v>736</v>
      </c>
    </row>
  </sheetData>
  <mergeCells count="8">
    <mergeCell ref="L3:M3"/>
    <mergeCell ref="N3:O3"/>
    <mergeCell ref="A3:A4"/>
    <mergeCell ref="B3:C3"/>
    <mergeCell ref="D3:E3"/>
    <mergeCell ref="F3:G3"/>
    <mergeCell ref="H3:I3"/>
    <mergeCell ref="J3:K3"/>
  </mergeCells>
  <phoneticPr fontId="3"/>
  <pageMargins left="0.7" right="0.7" top="0.75" bottom="0.75" header="0.3" footer="0.3"/>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tabSelected="1" zoomScale="80" zoomScaleNormal="80" workbookViewId="0">
      <pane xSplit="1" ySplit="4" topLeftCell="B5" activePane="bottomRight" state="frozen"/>
      <selection activeCell="S7" sqref="S7"/>
      <selection pane="topRight" activeCell="S7" sqref="S7"/>
      <selection pane="bottomLeft" activeCell="S7" sqref="S7"/>
      <selection pane="bottomRight" activeCell="S7" sqref="S7"/>
    </sheetView>
  </sheetViews>
  <sheetFormatPr defaultRowHeight="17.25"/>
  <cols>
    <col min="1" max="1" width="23.75" style="1" customWidth="1"/>
    <col min="2" max="16" width="13.75" style="1" customWidth="1"/>
    <col min="17" max="16384" width="9" style="1"/>
  </cols>
  <sheetData>
    <row r="1" spans="1:16">
      <c r="A1" s="1" t="s">
        <v>737</v>
      </c>
    </row>
    <row r="2" spans="1:16" s="61" customFormat="1" ht="13.5">
      <c r="B2" s="328"/>
      <c r="C2" s="328"/>
      <c r="D2" s="328"/>
      <c r="G2" s="210"/>
      <c r="H2" s="328"/>
      <c r="I2" s="328"/>
      <c r="J2" s="328"/>
      <c r="K2" s="328"/>
      <c r="L2" s="328"/>
      <c r="M2" s="328"/>
      <c r="P2" s="210" t="s">
        <v>671</v>
      </c>
    </row>
    <row r="3" spans="1:16" s="61" customFormat="1" ht="19.5" customHeight="1">
      <c r="A3" s="327" t="s">
        <v>725</v>
      </c>
      <c r="B3" s="326" t="s">
        <v>675</v>
      </c>
      <c r="C3" s="271"/>
      <c r="D3" s="272"/>
      <c r="E3" s="326" t="s">
        <v>676</v>
      </c>
      <c r="F3" s="271"/>
      <c r="G3" s="272"/>
      <c r="H3" s="326" t="s">
        <v>677</v>
      </c>
      <c r="I3" s="271"/>
      <c r="J3" s="272"/>
      <c r="K3" s="326" t="s">
        <v>678</v>
      </c>
      <c r="L3" s="271"/>
      <c r="M3" s="272"/>
      <c r="N3" s="326" t="s">
        <v>679</v>
      </c>
      <c r="O3" s="271"/>
      <c r="P3" s="272"/>
    </row>
    <row r="4" spans="1:16" s="61" customFormat="1" ht="19.5" customHeight="1">
      <c r="A4" s="327"/>
      <c r="B4" s="211" t="s">
        <v>680</v>
      </c>
      <c r="C4" s="211" t="s">
        <v>738</v>
      </c>
      <c r="D4" s="211" t="s">
        <v>739</v>
      </c>
      <c r="E4" s="211" t="s">
        <v>680</v>
      </c>
      <c r="F4" s="211" t="s">
        <v>738</v>
      </c>
      <c r="G4" s="211" t="s">
        <v>739</v>
      </c>
      <c r="H4" s="211" t="s">
        <v>680</v>
      </c>
      <c r="I4" s="211" t="s">
        <v>738</v>
      </c>
      <c r="J4" s="211" t="s">
        <v>739</v>
      </c>
      <c r="K4" s="211" t="s">
        <v>680</v>
      </c>
      <c r="L4" s="211" t="s">
        <v>738</v>
      </c>
      <c r="M4" s="211" t="s">
        <v>739</v>
      </c>
      <c r="N4" s="211" t="s">
        <v>680</v>
      </c>
      <c r="O4" s="211" t="s">
        <v>738</v>
      </c>
      <c r="P4" s="211" t="s">
        <v>739</v>
      </c>
    </row>
    <row r="5" spans="1:16" s="61" customFormat="1" ht="37.5" customHeight="1">
      <c r="A5" s="212" t="s">
        <v>740</v>
      </c>
      <c r="B5" s="217">
        <f t="shared" ref="B5:P5" si="0">SUM(B6:B11)</f>
        <v>7500000</v>
      </c>
      <c r="C5" s="217">
        <f t="shared" si="0"/>
        <v>7794074</v>
      </c>
      <c r="D5" s="217">
        <f t="shared" si="0"/>
        <v>7662490</v>
      </c>
      <c r="E5" s="217">
        <f t="shared" si="0"/>
        <v>7727000</v>
      </c>
      <c r="F5" s="217">
        <f t="shared" si="0"/>
        <v>7993956</v>
      </c>
      <c r="G5" s="217">
        <f t="shared" si="0"/>
        <v>7882358</v>
      </c>
      <c r="H5" s="217">
        <f t="shared" si="0"/>
        <v>7694541</v>
      </c>
      <c r="I5" s="217">
        <f t="shared" si="0"/>
        <v>7884478</v>
      </c>
      <c r="J5" s="217">
        <f t="shared" si="0"/>
        <v>7696182</v>
      </c>
      <c r="K5" s="217">
        <f>SUM(K6:K11)</f>
        <v>7056000</v>
      </c>
      <c r="L5" s="217">
        <f>SUM(L6:L11)</f>
        <v>7577831</v>
      </c>
      <c r="M5" s="217">
        <f>SUM(M6:M11)</f>
        <v>7483097</v>
      </c>
      <c r="N5" s="217">
        <f t="shared" si="0"/>
        <v>7551000</v>
      </c>
      <c r="O5" s="217">
        <f t="shared" si="0"/>
        <v>8016924</v>
      </c>
      <c r="P5" s="217">
        <f t="shared" si="0"/>
        <v>7925815</v>
      </c>
    </row>
    <row r="6" spans="1:16" s="61" customFormat="1" ht="37.5" customHeight="1">
      <c r="A6" s="212" t="s">
        <v>741</v>
      </c>
      <c r="B6" s="64">
        <v>3377000</v>
      </c>
      <c r="C6" s="64">
        <v>3582498</v>
      </c>
      <c r="D6" s="64">
        <v>3519644</v>
      </c>
      <c r="E6" s="64">
        <v>3392000</v>
      </c>
      <c r="F6" s="64">
        <v>3559268</v>
      </c>
      <c r="G6" s="64">
        <v>3503277</v>
      </c>
      <c r="H6" s="64">
        <v>3357000</v>
      </c>
      <c r="I6" s="64">
        <v>3503299</v>
      </c>
      <c r="J6" s="64">
        <v>3431507</v>
      </c>
      <c r="K6" s="64">
        <v>2948000</v>
      </c>
      <c r="L6" s="64">
        <v>3411356</v>
      </c>
      <c r="M6" s="64">
        <v>3358442</v>
      </c>
      <c r="N6" s="64">
        <v>3244000</v>
      </c>
      <c r="O6" s="64">
        <v>3618642</v>
      </c>
      <c r="P6" s="64">
        <v>3564071</v>
      </c>
    </row>
    <row r="7" spans="1:16" s="61" customFormat="1" ht="37.5" customHeight="1">
      <c r="A7" s="212" t="s">
        <v>742</v>
      </c>
      <c r="B7" s="64">
        <v>3111000</v>
      </c>
      <c r="C7" s="64">
        <v>3192708</v>
      </c>
      <c r="D7" s="64">
        <v>3135173</v>
      </c>
      <c r="E7" s="64">
        <v>3324000</v>
      </c>
      <c r="F7" s="64">
        <v>3409956</v>
      </c>
      <c r="G7" s="64">
        <v>3364155</v>
      </c>
      <c r="H7" s="64">
        <v>3350000</v>
      </c>
      <c r="I7" s="64">
        <v>3413325</v>
      </c>
      <c r="J7" s="64">
        <v>3313463</v>
      </c>
      <c r="K7" s="64">
        <v>3137000</v>
      </c>
      <c r="L7" s="64">
        <v>3185437</v>
      </c>
      <c r="M7" s="64">
        <v>3151999</v>
      </c>
      <c r="N7" s="64">
        <v>3296000</v>
      </c>
      <c r="O7" s="64">
        <v>3350986</v>
      </c>
      <c r="P7" s="64">
        <v>3322384</v>
      </c>
    </row>
    <row r="8" spans="1:16" s="61" customFormat="1" ht="37.5" customHeight="1">
      <c r="A8" s="212" t="s">
        <v>743</v>
      </c>
      <c r="B8" s="64">
        <v>156000</v>
      </c>
      <c r="C8" s="64">
        <v>158946</v>
      </c>
      <c r="D8" s="64">
        <v>155576</v>
      </c>
      <c r="E8" s="64">
        <v>164000</v>
      </c>
      <c r="F8" s="64">
        <v>165293</v>
      </c>
      <c r="G8" s="64">
        <v>161538</v>
      </c>
      <c r="H8" s="64">
        <v>176000</v>
      </c>
      <c r="I8" s="64">
        <v>177835</v>
      </c>
      <c r="J8" s="64">
        <v>173925</v>
      </c>
      <c r="K8" s="64">
        <v>182000</v>
      </c>
      <c r="L8" s="64">
        <v>186901</v>
      </c>
      <c r="M8" s="64">
        <v>182794</v>
      </c>
      <c r="N8" s="64">
        <v>187000</v>
      </c>
      <c r="O8" s="64">
        <v>200945</v>
      </c>
      <c r="P8" s="64">
        <v>196654</v>
      </c>
    </row>
    <row r="9" spans="1:16" s="61" customFormat="1" ht="37.5" customHeight="1">
      <c r="A9" s="212" t="s">
        <v>744</v>
      </c>
      <c r="B9" s="64">
        <v>362000</v>
      </c>
      <c r="C9" s="64">
        <v>353447</v>
      </c>
      <c r="D9" s="64">
        <v>353447</v>
      </c>
      <c r="E9" s="64">
        <v>350000</v>
      </c>
      <c r="F9" s="64">
        <v>353155</v>
      </c>
      <c r="G9" s="64">
        <v>353155</v>
      </c>
      <c r="H9" s="64">
        <v>306541</v>
      </c>
      <c r="I9" s="64">
        <v>321266</v>
      </c>
      <c r="J9" s="64">
        <v>321266</v>
      </c>
      <c r="K9" s="64">
        <v>320000</v>
      </c>
      <c r="L9" s="64">
        <v>339390</v>
      </c>
      <c r="M9" s="64">
        <v>339390</v>
      </c>
      <c r="N9" s="64">
        <v>331000</v>
      </c>
      <c r="O9" s="64">
        <v>359235</v>
      </c>
      <c r="P9" s="64">
        <v>359235</v>
      </c>
    </row>
    <row r="10" spans="1:16" s="61" customFormat="1" ht="37.5" customHeight="1">
      <c r="A10" s="212" t="s">
        <v>745</v>
      </c>
      <c r="B10" s="64">
        <v>79000</v>
      </c>
      <c r="C10" s="64">
        <v>81897</v>
      </c>
      <c r="D10" s="64">
        <v>81897</v>
      </c>
      <c r="E10" s="64">
        <v>84000</v>
      </c>
      <c r="F10" s="64">
        <v>82651</v>
      </c>
      <c r="G10" s="64">
        <v>82651</v>
      </c>
      <c r="H10" s="64">
        <v>84000</v>
      </c>
      <c r="I10" s="64">
        <v>40402</v>
      </c>
      <c r="J10" s="64">
        <v>40402</v>
      </c>
      <c r="K10" s="64">
        <v>66000</v>
      </c>
      <c r="L10" s="64">
        <v>48016</v>
      </c>
      <c r="M10" s="64">
        <v>48016</v>
      </c>
      <c r="N10" s="64">
        <v>75000</v>
      </c>
      <c r="O10" s="64">
        <v>61629</v>
      </c>
      <c r="P10" s="64">
        <v>61629</v>
      </c>
    </row>
    <row r="11" spans="1:16" s="61" customFormat="1" ht="37.5" customHeight="1" thickBot="1">
      <c r="A11" s="212" t="s">
        <v>746</v>
      </c>
      <c r="B11" s="64">
        <v>415000</v>
      </c>
      <c r="C11" s="64">
        <v>424578</v>
      </c>
      <c r="D11" s="64">
        <v>416753</v>
      </c>
      <c r="E11" s="64">
        <v>413000</v>
      </c>
      <c r="F11" s="64">
        <v>423633</v>
      </c>
      <c r="G11" s="64">
        <v>417582</v>
      </c>
      <c r="H11" s="64">
        <v>421000</v>
      </c>
      <c r="I11" s="64">
        <v>428351</v>
      </c>
      <c r="J11" s="64">
        <v>415619</v>
      </c>
      <c r="K11" s="64">
        <v>403000</v>
      </c>
      <c r="L11" s="64">
        <v>406731</v>
      </c>
      <c r="M11" s="64">
        <v>402456</v>
      </c>
      <c r="N11" s="64">
        <v>418000</v>
      </c>
      <c r="O11" s="64">
        <v>425487</v>
      </c>
      <c r="P11" s="64">
        <v>421842</v>
      </c>
    </row>
    <row r="12" spans="1:16" s="61" customFormat="1" ht="37.5" customHeight="1" thickTop="1">
      <c r="A12" s="220" t="s">
        <v>747</v>
      </c>
      <c r="B12" s="221">
        <v>1085512</v>
      </c>
      <c r="C12" s="221">
        <v>1331801</v>
      </c>
      <c r="D12" s="221">
        <v>1158214</v>
      </c>
      <c r="E12" s="221">
        <v>1087004</v>
      </c>
      <c r="F12" s="221">
        <v>1281777</v>
      </c>
      <c r="G12" s="221">
        <v>1120076</v>
      </c>
      <c r="H12" s="221">
        <v>987165</v>
      </c>
      <c r="I12" s="221">
        <v>1215179</v>
      </c>
      <c r="J12" s="221">
        <v>1057084</v>
      </c>
      <c r="K12" s="221">
        <v>953057</v>
      </c>
      <c r="L12" s="221">
        <v>1173960</v>
      </c>
      <c r="M12" s="221">
        <v>1029772</v>
      </c>
      <c r="N12" s="221">
        <v>944364</v>
      </c>
      <c r="O12" s="221">
        <v>1102722</v>
      </c>
      <c r="P12" s="221">
        <v>967468</v>
      </c>
    </row>
    <row r="13" spans="1:16" s="61" customFormat="1" ht="19.5" customHeight="1">
      <c r="A13" s="215"/>
      <c r="B13" s="216"/>
      <c r="C13" s="216"/>
      <c r="D13" s="216"/>
      <c r="E13" s="225"/>
      <c r="F13" s="225"/>
      <c r="G13" s="226"/>
      <c r="H13" s="216"/>
      <c r="I13" s="216"/>
      <c r="J13" s="216"/>
      <c r="K13" s="216"/>
      <c r="L13" s="216"/>
      <c r="M13" s="216"/>
      <c r="N13" s="225"/>
      <c r="O13" s="225"/>
      <c r="P13" s="226" t="s">
        <v>748</v>
      </c>
    </row>
  </sheetData>
  <mergeCells count="9">
    <mergeCell ref="N3:P3"/>
    <mergeCell ref="B2:D2"/>
    <mergeCell ref="H2:J2"/>
    <mergeCell ref="K2:M2"/>
    <mergeCell ref="A3:A4"/>
    <mergeCell ref="B3:D3"/>
    <mergeCell ref="E3:G3"/>
    <mergeCell ref="H3:J3"/>
    <mergeCell ref="K3:M3"/>
  </mergeCells>
  <phoneticPr fontId="3"/>
  <pageMargins left="0.7" right="0.7" top="0.75" bottom="0.75" header="0.3" footer="0.3"/>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tabSelected="1" topLeftCell="A7" zoomScaleNormal="100" workbookViewId="0">
      <selection activeCell="S7" sqref="S7"/>
    </sheetView>
  </sheetViews>
  <sheetFormatPr defaultRowHeight="17.25"/>
  <cols>
    <col min="1" max="4" width="33.75" style="1" customWidth="1"/>
    <col min="5" max="16384" width="9" style="1"/>
  </cols>
  <sheetData>
    <row r="1" spans="1:9">
      <c r="A1" s="1" t="s">
        <v>749</v>
      </c>
    </row>
    <row r="2" spans="1:9">
      <c r="D2" s="42" t="s">
        <v>750</v>
      </c>
    </row>
    <row r="3" spans="1:9" ht="56.25" customHeight="1">
      <c r="A3" s="9" t="s">
        <v>73</v>
      </c>
      <c r="B3" s="3" t="s">
        <v>751</v>
      </c>
      <c r="C3" s="3" t="s">
        <v>752</v>
      </c>
      <c r="D3" s="3" t="s">
        <v>753</v>
      </c>
    </row>
    <row r="4" spans="1:9" ht="30" customHeight="1">
      <c r="A4" s="9" t="s">
        <v>83</v>
      </c>
      <c r="B4" s="11">
        <v>2114910</v>
      </c>
      <c r="C4" s="11">
        <v>1930937</v>
      </c>
      <c r="D4" s="11">
        <v>19822956</v>
      </c>
    </row>
    <row r="5" spans="1:9" ht="30" customHeight="1">
      <c r="A5" s="9" t="s">
        <v>84</v>
      </c>
      <c r="B5" s="11">
        <v>3195740</v>
      </c>
      <c r="C5" s="11">
        <v>3501042</v>
      </c>
      <c r="D5" s="11">
        <v>19517654</v>
      </c>
    </row>
    <row r="6" spans="1:9" ht="30" customHeight="1">
      <c r="A6" s="9" t="s">
        <v>85</v>
      </c>
      <c r="B6" s="11">
        <v>2729628</v>
      </c>
      <c r="C6" s="11">
        <v>2660117</v>
      </c>
      <c r="D6" s="11">
        <v>19587165</v>
      </c>
    </row>
    <row r="7" spans="1:9" ht="30" customHeight="1">
      <c r="A7" s="9" t="s">
        <v>86</v>
      </c>
      <c r="B7" s="11">
        <v>1246038</v>
      </c>
      <c r="C7" s="11">
        <v>1691083</v>
      </c>
      <c r="D7" s="11">
        <v>19142120</v>
      </c>
    </row>
    <row r="8" spans="1:9" ht="30" customHeight="1">
      <c r="A8" s="9" t="s">
        <v>87</v>
      </c>
      <c r="B8" s="11">
        <v>2563018</v>
      </c>
      <c r="C8" s="11">
        <v>1934413</v>
      </c>
      <c r="D8" s="11">
        <v>19770725</v>
      </c>
    </row>
    <row r="9" spans="1:9" ht="30" customHeight="1">
      <c r="A9" s="9" t="s">
        <v>88</v>
      </c>
      <c r="B9" s="11">
        <v>1481393</v>
      </c>
      <c r="C9" s="11">
        <v>1705630</v>
      </c>
      <c r="D9" s="11">
        <v>19546488</v>
      </c>
    </row>
    <row r="10" spans="1:9" ht="30" customHeight="1">
      <c r="A10" s="9" t="s">
        <v>89</v>
      </c>
      <c r="B10" s="11">
        <v>2748187</v>
      </c>
      <c r="C10" s="11">
        <v>1734117</v>
      </c>
      <c r="D10" s="11">
        <v>20560558</v>
      </c>
    </row>
    <row r="11" spans="1:9" ht="30" customHeight="1">
      <c r="A11" s="9" t="s">
        <v>90</v>
      </c>
      <c r="B11" s="11">
        <v>2102072</v>
      </c>
      <c r="C11" s="11">
        <v>2042134</v>
      </c>
      <c r="D11" s="11">
        <v>20620496</v>
      </c>
    </row>
    <row r="12" spans="1:9" ht="30" customHeight="1">
      <c r="A12" s="9" t="s">
        <v>91</v>
      </c>
      <c r="B12" s="11">
        <v>1770699</v>
      </c>
      <c r="C12" s="11">
        <v>1830183</v>
      </c>
      <c r="D12" s="11">
        <v>20561012</v>
      </c>
    </row>
    <row r="13" spans="1:9" ht="30" customHeight="1">
      <c r="A13" s="9" t="s">
        <v>92</v>
      </c>
      <c r="B13" s="11">
        <v>1152181</v>
      </c>
      <c r="C13" s="11">
        <v>1938721</v>
      </c>
      <c r="D13" s="11">
        <v>19774472</v>
      </c>
    </row>
    <row r="14" spans="1:9" ht="60" customHeight="1">
      <c r="A14" s="322" t="s">
        <v>754</v>
      </c>
      <c r="B14" s="322"/>
      <c r="C14" s="322"/>
      <c r="D14" s="191" t="s">
        <v>755</v>
      </c>
      <c r="E14" s="2"/>
      <c r="I14" s="2"/>
    </row>
  </sheetData>
  <mergeCells count="1">
    <mergeCell ref="A14:C14"/>
  </mergeCells>
  <phoneticPr fontId="3"/>
  <pageMargins left="0.7" right="0.7" top="0.75" bottom="0.75" header="0.3" footer="0.3"/>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tabSelected="1" zoomScaleNormal="100" workbookViewId="0">
      <selection activeCell="S7" sqref="S7"/>
    </sheetView>
  </sheetViews>
  <sheetFormatPr defaultRowHeight="17.25"/>
  <cols>
    <col min="1" max="1" width="12.5" style="1" customWidth="1"/>
    <col min="2" max="5" width="15" style="1" customWidth="1"/>
    <col min="6" max="7" width="13.75" style="1" customWidth="1"/>
    <col min="8" max="8" width="15" style="1" customWidth="1"/>
    <col min="9" max="9" width="20.625" style="1" customWidth="1"/>
    <col min="10" max="16384" width="9" style="1"/>
  </cols>
  <sheetData>
    <row r="1" spans="1:9">
      <c r="A1" s="1" t="s">
        <v>756</v>
      </c>
    </row>
    <row r="2" spans="1:9">
      <c r="I2" s="42" t="s">
        <v>750</v>
      </c>
    </row>
    <row r="3" spans="1:9" ht="45" customHeight="1">
      <c r="A3" s="241" t="s">
        <v>73</v>
      </c>
      <c r="B3" s="245" t="s">
        <v>757</v>
      </c>
      <c r="C3" s="329"/>
      <c r="D3" s="329"/>
      <c r="E3" s="329"/>
      <c r="F3" s="329"/>
      <c r="G3" s="329"/>
      <c r="H3" s="329"/>
      <c r="I3" s="330"/>
    </row>
    <row r="4" spans="1:9" ht="45" customHeight="1">
      <c r="A4" s="270"/>
      <c r="B4" s="245" t="s">
        <v>758</v>
      </c>
      <c r="C4" s="246"/>
      <c r="D4" s="246"/>
      <c r="E4" s="247"/>
      <c r="F4" s="245" t="s">
        <v>759</v>
      </c>
      <c r="G4" s="246"/>
      <c r="H4" s="247"/>
      <c r="I4" s="243" t="s">
        <v>760</v>
      </c>
    </row>
    <row r="5" spans="1:9" ht="45" customHeight="1">
      <c r="A5" s="270"/>
      <c r="B5" s="245" t="s">
        <v>761</v>
      </c>
      <c r="C5" s="247"/>
      <c r="D5" s="245" t="s">
        <v>762</v>
      </c>
      <c r="E5" s="247"/>
      <c r="F5" s="243" t="s">
        <v>763</v>
      </c>
      <c r="G5" s="243" t="s">
        <v>764</v>
      </c>
      <c r="H5" s="243" t="s">
        <v>765</v>
      </c>
      <c r="I5" s="331"/>
    </row>
    <row r="6" spans="1:9" ht="45" customHeight="1">
      <c r="A6" s="270"/>
      <c r="B6" s="3" t="s">
        <v>766</v>
      </c>
      <c r="C6" s="3" t="s">
        <v>767</v>
      </c>
      <c r="D6" s="3" t="s">
        <v>766</v>
      </c>
      <c r="E6" s="3" t="s">
        <v>767</v>
      </c>
      <c r="F6" s="244"/>
      <c r="G6" s="244"/>
      <c r="H6" s="244"/>
      <c r="I6" s="244"/>
    </row>
    <row r="7" spans="1:9" ht="30" customHeight="1">
      <c r="A7" s="31" t="s">
        <v>83</v>
      </c>
      <c r="B7" s="11">
        <v>23369</v>
      </c>
      <c r="C7" s="11">
        <v>11260</v>
      </c>
      <c r="D7" s="11">
        <v>1083935</v>
      </c>
      <c r="E7" s="11">
        <v>179756</v>
      </c>
      <c r="F7" s="11">
        <v>320615</v>
      </c>
      <c r="G7" s="11">
        <v>13631</v>
      </c>
      <c r="H7" s="11">
        <v>11314769</v>
      </c>
      <c r="I7" s="11">
        <v>4298482</v>
      </c>
    </row>
    <row r="8" spans="1:9" ht="30" customHeight="1">
      <c r="A8" s="31" t="s">
        <v>84</v>
      </c>
      <c r="B8" s="11">
        <v>23369</v>
      </c>
      <c r="C8" s="11">
        <v>11260</v>
      </c>
      <c r="D8" s="11">
        <v>1087002</v>
      </c>
      <c r="E8" s="11">
        <v>176338</v>
      </c>
      <c r="F8" s="11">
        <v>321284</v>
      </c>
      <c r="G8" s="11">
        <v>14419</v>
      </c>
      <c r="H8" s="11">
        <v>11314769</v>
      </c>
      <c r="I8" s="11">
        <v>4530881</v>
      </c>
    </row>
    <row r="9" spans="1:9" ht="30" customHeight="1">
      <c r="A9" s="31" t="s">
        <v>85</v>
      </c>
      <c r="B9" s="11">
        <v>23369</v>
      </c>
      <c r="C9" s="11">
        <v>11260</v>
      </c>
      <c r="D9" s="11">
        <v>1079065</v>
      </c>
      <c r="E9" s="11">
        <v>173242</v>
      </c>
      <c r="F9" s="11">
        <v>321346</v>
      </c>
      <c r="G9" s="11">
        <v>18058</v>
      </c>
      <c r="H9" s="11">
        <v>11314769</v>
      </c>
      <c r="I9" s="11">
        <v>4740016</v>
      </c>
    </row>
    <row r="10" spans="1:9" ht="30" customHeight="1">
      <c r="A10" s="31" t="s">
        <v>86</v>
      </c>
      <c r="B10" s="11">
        <v>23369</v>
      </c>
      <c r="C10" s="11">
        <v>11260</v>
      </c>
      <c r="D10" s="11">
        <v>1076432</v>
      </c>
      <c r="E10" s="11">
        <v>172699</v>
      </c>
      <c r="F10" s="11">
        <v>331574</v>
      </c>
      <c r="G10" s="11">
        <v>14340</v>
      </c>
      <c r="H10" s="11">
        <v>11314769</v>
      </c>
      <c r="I10" s="11">
        <v>4589794</v>
      </c>
    </row>
    <row r="11" spans="1:9" ht="30" customHeight="1">
      <c r="A11" s="31" t="s">
        <v>87</v>
      </c>
      <c r="B11" s="11">
        <v>23369</v>
      </c>
      <c r="C11" s="11">
        <v>11260</v>
      </c>
      <c r="D11" s="11">
        <v>1081813</v>
      </c>
      <c r="E11" s="11">
        <v>172731</v>
      </c>
      <c r="F11" s="11">
        <v>330241</v>
      </c>
      <c r="G11" s="11">
        <v>13362</v>
      </c>
      <c r="H11" s="11">
        <v>11317922</v>
      </c>
      <c r="I11" s="11">
        <v>4545977</v>
      </c>
    </row>
    <row r="12" spans="1:9" ht="30" customHeight="1">
      <c r="A12" s="31" t="s">
        <v>88</v>
      </c>
      <c r="B12" s="11">
        <v>23398</v>
      </c>
      <c r="C12" s="11">
        <v>11260</v>
      </c>
      <c r="D12" s="11">
        <v>1076314</v>
      </c>
      <c r="E12" s="11">
        <v>172203</v>
      </c>
      <c r="F12" s="11">
        <v>333102</v>
      </c>
      <c r="G12" s="11">
        <v>12574</v>
      </c>
      <c r="H12" s="11">
        <v>11317922</v>
      </c>
      <c r="I12" s="11">
        <v>4353879</v>
      </c>
    </row>
    <row r="13" spans="1:9" ht="30" customHeight="1">
      <c r="A13" s="31" t="s">
        <v>89</v>
      </c>
      <c r="B13" s="11">
        <v>23398</v>
      </c>
      <c r="C13" s="11">
        <v>11260</v>
      </c>
      <c r="D13" s="11">
        <v>1072124</v>
      </c>
      <c r="E13" s="11">
        <v>169954</v>
      </c>
      <c r="F13" s="11">
        <v>339422</v>
      </c>
      <c r="G13" s="11">
        <v>13038</v>
      </c>
      <c r="H13" s="11">
        <v>11317922</v>
      </c>
      <c r="I13" s="11">
        <v>4108650</v>
      </c>
    </row>
    <row r="14" spans="1:9" ht="30" customHeight="1">
      <c r="A14" s="31" t="s">
        <v>90</v>
      </c>
      <c r="B14" s="11">
        <v>23398</v>
      </c>
      <c r="C14" s="11">
        <v>11260</v>
      </c>
      <c r="D14" s="11">
        <v>1071821</v>
      </c>
      <c r="E14" s="11">
        <v>169684</v>
      </c>
      <c r="F14" s="11">
        <v>339718</v>
      </c>
      <c r="G14" s="11">
        <v>13063</v>
      </c>
      <c r="H14" s="11">
        <v>11321011</v>
      </c>
      <c r="I14" s="11">
        <v>4264763</v>
      </c>
    </row>
    <row r="15" spans="1:9" ht="30" customHeight="1">
      <c r="A15" s="31" t="s">
        <v>91</v>
      </c>
      <c r="B15" s="11">
        <v>23398</v>
      </c>
      <c r="C15" s="11">
        <v>11260</v>
      </c>
      <c r="D15" s="11">
        <v>1073711</v>
      </c>
      <c r="E15" s="11">
        <v>168741</v>
      </c>
      <c r="F15" s="11">
        <v>340301</v>
      </c>
      <c r="G15" s="11">
        <v>13063</v>
      </c>
      <c r="H15" s="11">
        <v>11321011</v>
      </c>
      <c r="I15" s="11">
        <v>4824314</v>
      </c>
    </row>
    <row r="16" spans="1:9" ht="30" customHeight="1">
      <c r="A16" s="31" t="s">
        <v>92</v>
      </c>
      <c r="B16" s="11">
        <v>23398</v>
      </c>
      <c r="C16" s="11">
        <v>11260</v>
      </c>
      <c r="D16" s="11">
        <v>1076313</v>
      </c>
      <c r="E16" s="11">
        <v>166784</v>
      </c>
      <c r="F16" s="11">
        <v>339684</v>
      </c>
      <c r="G16" s="11">
        <v>12954</v>
      </c>
      <c r="H16" s="11">
        <v>11323673</v>
      </c>
      <c r="I16" s="11">
        <v>5497189</v>
      </c>
    </row>
    <row r="17" spans="1:9">
      <c r="A17" s="1" t="s">
        <v>768</v>
      </c>
      <c r="E17" s="2"/>
      <c r="I17" s="2" t="s">
        <v>755</v>
      </c>
    </row>
  </sheetData>
  <mergeCells count="10">
    <mergeCell ref="A3:A6"/>
    <mergeCell ref="B3:I3"/>
    <mergeCell ref="B4:E4"/>
    <mergeCell ref="F4:H4"/>
    <mergeCell ref="I4:I6"/>
    <mergeCell ref="B5:C5"/>
    <mergeCell ref="D5:E5"/>
    <mergeCell ref="F5:F6"/>
    <mergeCell ref="G5:G6"/>
    <mergeCell ref="H5:H6"/>
  </mergeCells>
  <phoneticPr fontId="3"/>
  <pageMargins left="0.7" right="0.7" top="0.75" bottom="0.75" header="0.3" footer="0.3"/>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tabSelected="1" zoomScaleNormal="100" workbookViewId="0">
      <selection activeCell="S7" sqref="S7"/>
    </sheetView>
  </sheetViews>
  <sheetFormatPr defaultRowHeight="17.25"/>
  <cols>
    <col min="1" max="1" width="21.25" style="1" customWidth="1"/>
    <col min="2" max="5" width="27.5" style="1" customWidth="1"/>
    <col min="6" max="16384" width="9" style="1"/>
  </cols>
  <sheetData>
    <row r="1" spans="1:5">
      <c r="A1" s="1" t="s">
        <v>769</v>
      </c>
    </row>
    <row r="2" spans="1:5">
      <c r="E2" s="42" t="s">
        <v>750</v>
      </c>
    </row>
    <row r="3" spans="1:5" ht="60" customHeight="1">
      <c r="A3" s="9" t="s">
        <v>73</v>
      </c>
      <c r="B3" s="3" t="s">
        <v>770</v>
      </c>
      <c r="C3" s="3" t="s">
        <v>771</v>
      </c>
      <c r="D3" s="3" t="s">
        <v>772</v>
      </c>
      <c r="E3" s="3" t="s">
        <v>773</v>
      </c>
    </row>
    <row r="4" spans="1:5" ht="30" customHeight="1">
      <c r="A4" s="9" t="s">
        <v>83</v>
      </c>
      <c r="B4" s="11">
        <v>6236573</v>
      </c>
      <c r="C4" s="11">
        <v>8350723</v>
      </c>
      <c r="D4" s="11">
        <v>2114150</v>
      </c>
      <c r="E4" s="227">
        <v>0.73599999999999999</v>
      </c>
    </row>
    <row r="5" spans="1:5" ht="30" customHeight="1">
      <c r="A5" s="9" t="s">
        <v>84</v>
      </c>
      <c r="B5" s="11">
        <v>6359804</v>
      </c>
      <c r="C5" s="11">
        <v>8397385</v>
      </c>
      <c r="D5" s="11">
        <v>2037581</v>
      </c>
      <c r="E5" s="227">
        <v>0.745</v>
      </c>
    </row>
    <row r="6" spans="1:5" ht="30" customHeight="1">
      <c r="A6" s="9" t="s">
        <v>85</v>
      </c>
      <c r="B6" s="11">
        <v>6452744</v>
      </c>
      <c r="C6" s="11">
        <v>8691247</v>
      </c>
      <c r="D6" s="11">
        <v>2238503</v>
      </c>
      <c r="E6" s="227">
        <v>0.749</v>
      </c>
    </row>
    <row r="7" spans="1:5" ht="30" customHeight="1">
      <c r="A7" s="9" t="s">
        <v>86</v>
      </c>
      <c r="B7" s="11">
        <v>6515900</v>
      </c>
      <c r="C7" s="11">
        <v>8765714</v>
      </c>
      <c r="D7" s="11">
        <v>2249814</v>
      </c>
      <c r="E7" s="227">
        <v>0.747</v>
      </c>
    </row>
    <row r="8" spans="1:5" ht="30" customHeight="1">
      <c r="A8" s="9" t="s">
        <v>87</v>
      </c>
      <c r="B8" s="11">
        <v>6508168</v>
      </c>
      <c r="C8" s="11">
        <v>8751509</v>
      </c>
      <c r="D8" s="11">
        <v>2243341</v>
      </c>
      <c r="E8" s="227">
        <v>0.74299999999999999</v>
      </c>
    </row>
    <row r="9" spans="1:5" ht="30" customHeight="1">
      <c r="A9" s="9" t="s">
        <v>88</v>
      </c>
      <c r="B9" s="11">
        <v>6541369</v>
      </c>
      <c r="C9" s="11">
        <v>8912352</v>
      </c>
      <c r="D9" s="11">
        <v>2370983</v>
      </c>
      <c r="E9" s="227">
        <v>0.74</v>
      </c>
    </row>
    <row r="10" spans="1:5" ht="30" customHeight="1">
      <c r="A10" s="9" t="s">
        <v>89</v>
      </c>
      <c r="B10" s="11">
        <v>6794602</v>
      </c>
      <c r="C10" s="11">
        <v>9060902</v>
      </c>
      <c r="D10" s="11">
        <v>2266300</v>
      </c>
      <c r="E10" s="227">
        <v>0.74299999999999999</v>
      </c>
    </row>
    <row r="11" spans="1:5" ht="30" customHeight="1">
      <c r="A11" s="9" t="s">
        <v>90</v>
      </c>
      <c r="B11" s="11">
        <v>7023213</v>
      </c>
      <c r="C11" s="11">
        <v>9598348</v>
      </c>
      <c r="D11" s="11">
        <v>2575135</v>
      </c>
      <c r="E11" s="227">
        <v>0.73199999999999998</v>
      </c>
    </row>
    <row r="12" spans="1:5" ht="30" customHeight="1">
      <c r="A12" s="9" t="s">
        <v>91</v>
      </c>
      <c r="B12" s="11">
        <v>6748758</v>
      </c>
      <c r="C12" s="11">
        <v>9962248</v>
      </c>
      <c r="D12" s="11">
        <v>3213490</v>
      </c>
      <c r="E12" s="227">
        <v>0.67700000000000005</v>
      </c>
    </row>
    <row r="13" spans="1:5" ht="30" customHeight="1">
      <c r="A13" s="9" t="s">
        <v>92</v>
      </c>
      <c r="B13" s="11">
        <v>7040982</v>
      </c>
      <c r="C13" s="11">
        <v>10367703</v>
      </c>
      <c r="D13" s="11">
        <v>3326721</v>
      </c>
      <c r="E13" s="227">
        <v>0.67900000000000005</v>
      </c>
    </row>
    <row r="14" spans="1:5" ht="39" customHeight="1">
      <c r="A14" s="239" t="s">
        <v>774</v>
      </c>
      <c r="B14" s="239"/>
      <c r="C14" s="239"/>
      <c r="E14" s="191" t="s">
        <v>755</v>
      </c>
    </row>
  </sheetData>
  <mergeCells count="1">
    <mergeCell ref="A14:C14"/>
  </mergeCells>
  <phoneticPr fontId="3"/>
  <pageMargins left="0.7" right="0.7" top="0.75" bottom="0.75" header="0.3" footer="0.3"/>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zoomScaleNormal="100" workbookViewId="0">
      <selection activeCell="S7" sqref="S7"/>
    </sheetView>
  </sheetViews>
  <sheetFormatPr defaultRowHeight="17.25"/>
  <cols>
    <col min="1" max="1" width="30" style="1" customWidth="1"/>
    <col min="2" max="4" width="11.875" style="1" customWidth="1"/>
    <col min="5" max="16384" width="9" style="1"/>
  </cols>
  <sheetData>
    <row r="1" spans="1:4">
      <c r="A1" s="1" t="s">
        <v>775</v>
      </c>
    </row>
    <row r="2" spans="1:4">
      <c r="D2" s="42" t="s">
        <v>776</v>
      </c>
    </row>
    <row r="3" spans="1:4" ht="56.25" customHeight="1">
      <c r="A3" s="9" t="s">
        <v>777</v>
      </c>
      <c r="B3" s="3" t="s">
        <v>216</v>
      </c>
      <c r="C3" s="3" t="s">
        <v>9</v>
      </c>
      <c r="D3" s="3" t="s">
        <v>10</v>
      </c>
    </row>
    <row r="4" spans="1:4" ht="30" customHeight="1">
      <c r="A4" s="228">
        <v>41519</v>
      </c>
      <c r="B4" s="7">
        <f t="shared" ref="B4:B10" si="0">SUM(C4:D4)</f>
        <v>41034</v>
      </c>
      <c r="C4" s="6">
        <v>19928</v>
      </c>
      <c r="D4" s="6">
        <v>21106</v>
      </c>
    </row>
    <row r="5" spans="1:4" ht="30" customHeight="1">
      <c r="A5" s="228">
        <v>41884</v>
      </c>
      <c r="B5" s="7">
        <f t="shared" si="0"/>
        <v>40920</v>
      </c>
      <c r="C5" s="6">
        <v>19820</v>
      </c>
      <c r="D5" s="6">
        <v>21100</v>
      </c>
    </row>
    <row r="6" spans="1:4" ht="30" customHeight="1">
      <c r="A6" s="228">
        <v>42249</v>
      </c>
      <c r="B6" s="7">
        <f t="shared" si="0"/>
        <v>40768</v>
      </c>
      <c r="C6" s="6">
        <v>19774</v>
      </c>
      <c r="D6" s="6">
        <v>20994</v>
      </c>
    </row>
    <row r="7" spans="1:4" ht="30" customHeight="1">
      <c r="A7" s="228">
        <v>42615</v>
      </c>
      <c r="B7" s="7">
        <f t="shared" si="0"/>
        <v>41474</v>
      </c>
      <c r="C7" s="6">
        <v>20133</v>
      </c>
      <c r="D7" s="6">
        <v>21341</v>
      </c>
    </row>
    <row r="8" spans="1:4" ht="30" customHeight="1">
      <c r="A8" s="228">
        <v>42979</v>
      </c>
      <c r="B8" s="7">
        <f t="shared" si="0"/>
        <v>41299</v>
      </c>
      <c r="C8" s="6">
        <v>20096</v>
      </c>
      <c r="D8" s="6">
        <v>21203</v>
      </c>
    </row>
    <row r="9" spans="1:4" ht="30" customHeight="1">
      <c r="A9" s="228">
        <v>43346</v>
      </c>
      <c r="B9" s="7">
        <f t="shared" si="0"/>
        <v>41171</v>
      </c>
      <c r="C9" s="6">
        <v>20106</v>
      </c>
      <c r="D9" s="6">
        <v>21065</v>
      </c>
    </row>
    <row r="10" spans="1:4" ht="30" customHeight="1">
      <c r="A10" s="228" t="s">
        <v>778</v>
      </c>
      <c r="B10" s="7">
        <f t="shared" si="0"/>
        <v>41042</v>
      </c>
      <c r="C10" s="6">
        <v>20058</v>
      </c>
      <c r="D10" s="6">
        <v>20984</v>
      </c>
    </row>
    <row r="11" spans="1:4" ht="30" customHeight="1">
      <c r="A11" s="228">
        <v>44075</v>
      </c>
      <c r="B11" s="7">
        <f>SUM(C11:D11)</f>
        <v>40890</v>
      </c>
      <c r="C11" s="6">
        <v>20034</v>
      </c>
      <c r="D11" s="6">
        <v>20856</v>
      </c>
    </row>
    <row r="12" spans="1:4" ht="30" customHeight="1">
      <c r="A12" s="228">
        <v>44440</v>
      </c>
      <c r="B12" s="7">
        <f>SUM(C12:D12)</f>
        <v>40638</v>
      </c>
      <c r="C12" s="6">
        <v>19899</v>
      </c>
      <c r="D12" s="6">
        <v>20739</v>
      </c>
    </row>
    <row r="13" spans="1:4" ht="30" customHeight="1">
      <c r="A13" s="228">
        <v>44805</v>
      </c>
      <c r="B13" s="7">
        <f>SUM(C13:D13)</f>
        <v>40480</v>
      </c>
      <c r="C13" s="6">
        <v>19878</v>
      </c>
      <c r="D13" s="6">
        <v>20602</v>
      </c>
    </row>
    <row r="14" spans="1:4" ht="30" customHeight="1">
      <c r="B14" s="207"/>
      <c r="C14" s="207"/>
      <c r="D14" s="10" t="s">
        <v>779</v>
      </c>
    </row>
  </sheetData>
  <phoneticPr fontId="3"/>
  <pageMargins left="0.7" right="0.7" top="0.75" bottom="0.75" header="0.3" footer="0.3"/>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tabSelected="1" zoomScale="70" zoomScaleNormal="70" workbookViewId="0">
      <pane ySplit="4" topLeftCell="A5" activePane="bottomLeft" state="frozen"/>
      <selection activeCell="S7" sqref="S7"/>
      <selection pane="bottomLeft" activeCell="S7" sqref="S7"/>
    </sheetView>
  </sheetViews>
  <sheetFormatPr defaultRowHeight="17.25"/>
  <cols>
    <col min="1" max="1" width="18.75" style="230" customWidth="1"/>
    <col min="2" max="2" width="16.25" style="230" customWidth="1"/>
    <col min="3" max="11" width="11.25" style="230" customWidth="1"/>
    <col min="12" max="16384" width="9" style="230"/>
  </cols>
  <sheetData>
    <row r="1" spans="1:11">
      <c r="A1" s="229" t="s">
        <v>780</v>
      </c>
    </row>
    <row r="2" spans="1:11">
      <c r="C2" s="332"/>
      <c r="D2" s="332"/>
      <c r="E2" s="332"/>
      <c r="F2" s="332"/>
      <c r="G2" s="332"/>
      <c r="H2" s="332"/>
      <c r="I2" s="332"/>
      <c r="J2" s="332"/>
      <c r="K2" s="332"/>
    </row>
    <row r="3" spans="1:11" ht="30" customHeight="1">
      <c r="A3" s="333" t="s">
        <v>781</v>
      </c>
      <c r="B3" s="333" t="s">
        <v>782</v>
      </c>
      <c r="C3" s="335" t="s">
        <v>783</v>
      </c>
      <c r="D3" s="336"/>
      <c r="E3" s="337"/>
      <c r="F3" s="335" t="s">
        <v>784</v>
      </c>
      <c r="G3" s="336"/>
      <c r="H3" s="337"/>
      <c r="I3" s="335" t="s">
        <v>785</v>
      </c>
      <c r="J3" s="336"/>
      <c r="K3" s="337"/>
    </row>
    <row r="4" spans="1:11" ht="30" customHeight="1">
      <c r="A4" s="334"/>
      <c r="B4" s="334"/>
      <c r="C4" s="231" t="s">
        <v>8</v>
      </c>
      <c r="D4" s="231" t="s">
        <v>9</v>
      </c>
      <c r="E4" s="231" t="s">
        <v>10</v>
      </c>
      <c r="F4" s="231" t="s">
        <v>8</v>
      </c>
      <c r="G4" s="231" t="s">
        <v>9</v>
      </c>
      <c r="H4" s="231" t="s">
        <v>10</v>
      </c>
      <c r="I4" s="231" t="s">
        <v>8</v>
      </c>
      <c r="J4" s="231" t="s">
        <v>9</v>
      </c>
      <c r="K4" s="231" t="s">
        <v>10</v>
      </c>
    </row>
    <row r="5" spans="1:11" ht="30" customHeight="1">
      <c r="A5" s="232" t="s">
        <v>786</v>
      </c>
      <c r="B5" s="232" t="s">
        <v>787</v>
      </c>
      <c r="C5" s="233">
        <f>SUM(D5:E5)</f>
        <v>40997</v>
      </c>
      <c r="D5" s="234">
        <v>19901</v>
      </c>
      <c r="E5" s="234">
        <v>21096</v>
      </c>
      <c r="F5" s="234">
        <f>SUM(G5:H5)</f>
        <v>23917</v>
      </c>
      <c r="G5" s="234">
        <v>11599</v>
      </c>
      <c r="H5" s="234">
        <v>12318</v>
      </c>
      <c r="I5" s="235">
        <f t="shared" ref="I5:K20" si="0">F5/C5*100</f>
        <v>58.338415005976053</v>
      </c>
      <c r="J5" s="235">
        <f t="shared" si="0"/>
        <v>58.283503341540623</v>
      </c>
      <c r="K5" s="235">
        <f t="shared" si="0"/>
        <v>58.390216154721273</v>
      </c>
    </row>
    <row r="6" spans="1:11" ht="30" customHeight="1">
      <c r="A6" s="232" t="s">
        <v>788</v>
      </c>
      <c r="B6" s="232" t="s">
        <v>787</v>
      </c>
      <c r="C6" s="233">
        <f>SUM(D6:E6)</f>
        <v>40997</v>
      </c>
      <c r="D6" s="234">
        <v>19901</v>
      </c>
      <c r="E6" s="234">
        <v>21096</v>
      </c>
      <c r="F6" s="234">
        <f>SUM(G6:H6)</f>
        <v>23917</v>
      </c>
      <c r="G6" s="234">
        <v>11600</v>
      </c>
      <c r="H6" s="234">
        <v>12317</v>
      </c>
      <c r="I6" s="235">
        <f t="shared" si="0"/>
        <v>58.338415005976053</v>
      </c>
      <c r="J6" s="235">
        <f t="shared" si="0"/>
        <v>58.288528214662584</v>
      </c>
      <c r="K6" s="235">
        <f t="shared" si="0"/>
        <v>58.385475919605611</v>
      </c>
    </row>
    <row r="7" spans="1:11" ht="30" customHeight="1">
      <c r="A7" s="232" t="s">
        <v>789</v>
      </c>
      <c r="B7" s="232" t="s">
        <v>790</v>
      </c>
      <c r="C7" s="233">
        <f>SUM(D7:E7)</f>
        <v>40516</v>
      </c>
      <c r="D7" s="234">
        <v>19608</v>
      </c>
      <c r="E7" s="234">
        <v>20908</v>
      </c>
      <c r="F7" s="234">
        <f>SUM(G7:H7)</f>
        <v>18282</v>
      </c>
      <c r="G7" s="234">
        <v>8591</v>
      </c>
      <c r="H7" s="234">
        <v>9691</v>
      </c>
      <c r="I7" s="235">
        <f t="shared" si="0"/>
        <v>45.122914404185998</v>
      </c>
      <c r="J7" s="235">
        <f t="shared" si="0"/>
        <v>43.813749490004078</v>
      </c>
      <c r="K7" s="235">
        <f t="shared" si="0"/>
        <v>46.350679165869522</v>
      </c>
    </row>
    <row r="8" spans="1:11" ht="30" customHeight="1">
      <c r="A8" s="232" t="s">
        <v>791</v>
      </c>
      <c r="B8" s="232" t="s">
        <v>792</v>
      </c>
      <c r="C8" s="233">
        <f>SUM(D8:E8)</f>
        <v>40902</v>
      </c>
      <c r="D8" s="234">
        <v>19818</v>
      </c>
      <c r="E8" s="234">
        <v>21084</v>
      </c>
      <c r="F8" s="234">
        <f>SUM(G8:H8)</f>
        <v>23451</v>
      </c>
      <c r="G8" s="234">
        <v>11510</v>
      </c>
      <c r="H8" s="234">
        <v>11941</v>
      </c>
      <c r="I8" s="235">
        <f t="shared" si="0"/>
        <v>57.334604664808566</v>
      </c>
      <c r="J8" s="235">
        <f t="shared" si="0"/>
        <v>58.078514481784239</v>
      </c>
      <c r="K8" s="235">
        <f t="shared" si="0"/>
        <v>56.635363308670087</v>
      </c>
    </row>
    <row r="9" spans="1:11" ht="30" customHeight="1">
      <c r="A9" s="232" t="s">
        <v>793</v>
      </c>
      <c r="B9" s="232" t="s">
        <v>792</v>
      </c>
      <c r="C9" s="233">
        <f t="shared" ref="C9:C28" si="1">SUM(D9:E9)</f>
        <v>40902</v>
      </c>
      <c r="D9" s="234">
        <v>19818</v>
      </c>
      <c r="E9" s="234">
        <v>21084</v>
      </c>
      <c r="F9" s="234">
        <f t="shared" ref="F9:F28" si="2">SUM(G9:H9)</f>
        <v>23450</v>
      </c>
      <c r="G9" s="234">
        <v>11510</v>
      </c>
      <c r="H9" s="234">
        <v>11940</v>
      </c>
      <c r="I9" s="235">
        <f t="shared" si="0"/>
        <v>57.332159796586964</v>
      </c>
      <c r="J9" s="235">
        <f t="shared" si="0"/>
        <v>58.078514481784239</v>
      </c>
      <c r="K9" s="235">
        <f t="shared" si="0"/>
        <v>56.630620375640298</v>
      </c>
    </row>
    <row r="10" spans="1:11" ht="30" customHeight="1">
      <c r="A10" s="232" t="s">
        <v>794</v>
      </c>
      <c r="B10" s="232" t="s">
        <v>795</v>
      </c>
      <c r="C10" s="233">
        <f t="shared" si="1"/>
        <v>40121</v>
      </c>
      <c r="D10" s="234">
        <v>19423</v>
      </c>
      <c r="E10" s="234">
        <v>20698</v>
      </c>
      <c r="F10" s="234">
        <f t="shared" si="2"/>
        <v>19512</v>
      </c>
      <c r="G10" s="234">
        <v>9356</v>
      </c>
      <c r="H10" s="234">
        <v>10156</v>
      </c>
      <c r="I10" s="235">
        <f t="shared" si="0"/>
        <v>48.632885521298078</v>
      </c>
      <c r="J10" s="235">
        <f t="shared" si="0"/>
        <v>48.169695721567216</v>
      </c>
      <c r="K10" s="235">
        <f t="shared" si="0"/>
        <v>49.067542757754374</v>
      </c>
    </row>
    <row r="11" spans="1:11" ht="30" customHeight="1">
      <c r="A11" s="232" t="s">
        <v>796</v>
      </c>
      <c r="B11" s="232" t="s">
        <v>797</v>
      </c>
      <c r="C11" s="236" t="s">
        <v>798</v>
      </c>
      <c r="D11" s="234"/>
      <c r="E11" s="234"/>
      <c r="F11" s="234"/>
      <c r="G11" s="234"/>
      <c r="H11" s="234"/>
      <c r="I11" s="235"/>
      <c r="J11" s="235"/>
      <c r="K11" s="235"/>
    </row>
    <row r="12" spans="1:11" ht="30" customHeight="1">
      <c r="A12" s="232" t="s">
        <v>799</v>
      </c>
      <c r="B12" s="232" t="s">
        <v>797</v>
      </c>
      <c r="C12" s="233">
        <f t="shared" si="1"/>
        <v>40084</v>
      </c>
      <c r="D12" s="234">
        <v>19402</v>
      </c>
      <c r="E12" s="234">
        <v>20682</v>
      </c>
      <c r="F12" s="234">
        <f t="shared" si="2"/>
        <v>21259</v>
      </c>
      <c r="G12" s="234">
        <v>10076</v>
      </c>
      <c r="H12" s="234">
        <v>11183</v>
      </c>
      <c r="I12" s="235">
        <f t="shared" si="0"/>
        <v>53.036124139307447</v>
      </c>
      <c r="J12" s="235">
        <f t="shared" si="0"/>
        <v>51.932790433975882</v>
      </c>
      <c r="K12" s="235">
        <f t="shared" si="0"/>
        <v>54.071173000676922</v>
      </c>
    </row>
    <row r="13" spans="1:11" ht="30" customHeight="1">
      <c r="A13" s="232" t="s">
        <v>786</v>
      </c>
      <c r="B13" s="232" t="s">
        <v>800</v>
      </c>
      <c r="C13" s="233">
        <f t="shared" si="1"/>
        <v>41493</v>
      </c>
      <c r="D13" s="234">
        <v>20124</v>
      </c>
      <c r="E13" s="234">
        <v>21369</v>
      </c>
      <c r="F13" s="234">
        <f t="shared" si="2"/>
        <v>26030</v>
      </c>
      <c r="G13" s="234">
        <v>12512</v>
      </c>
      <c r="H13" s="234">
        <v>13518</v>
      </c>
      <c r="I13" s="235">
        <f t="shared" si="0"/>
        <v>62.73347311594727</v>
      </c>
      <c r="J13" s="235">
        <f t="shared" si="0"/>
        <v>62.174517988471479</v>
      </c>
      <c r="K13" s="235">
        <f t="shared" si="0"/>
        <v>63.259862417520708</v>
      </c>
    </row>
    <row r="14" spans="1:11" ht="30" customHeight="1">
      <c r="A14" s="232" t="s">
        <v>788</v>
      </c>
      <c r="B14" s="232" t="s">
        <v>800</v>
      </c>
      <c r="C14" s="233">
        <f t="shared" si="1"/>
        <v>41493</v>
      </c>
      <c r="D14" s="234">
        <v>20124</v>
      </c>
      <c r="E14" s="234">
        <v>21369</v>
      </c>
      <c r="F14" s="234">
        <f t="shared" si="2"/>
        <v>26025</v>
      </c>
      <c r="G14" s="234">
        <v>12507</v>
      </c>
      <c r="H14" s="234">
        <v>13518</v>
      </c>
      <c r="I14" s="235">
        <f t="shared" si="0"/>
        <v>62.721422890608061</v>
      </c>
      <c r="J14" s="235">
        <f t="shared" si="0"/>
        <v>62.149672033392967</v>
      </c>
      <c r="K14" s="235">
        <f t="shared" si="0"/>
        <v>63.259862417520708</v>
      </c>
    </row>
    <row r="15" spans="1:11" ht="30" customHeight="1">
      <c r="A15" s="232" t="s">
        <v>791</v>
      </c>
      <c r="B15" s="232" t="s">
        <v>801</v>
      </c>
      <c r="C15" s="233">
        <f t="shared" si="1"/>
        <v>41204</v>
      </c>
      <c r="D15" s="234">
        <v>20048</v>
      </c>
      <c r="E15" s="234">
        <v>21156</v>
      </c>
      <c r="F15" s="234">
        <f t="shared" si="2"/>
        <v>25249</v>
      </c>
      <c r="G15" s="234">
        <v>12211</v>
      </c>
      <c r="H15" s="234">
        <v>13038</v>
      </c>
      <c r="I15" s="235">
        <f t="shared" si="0"/>
        <v>61.278031259101063</v>
      </c>
      <c r="J15" s="235">
        <f t="shared" si="0"/>
        <v>60.908818834796485</v>
      </c>
      <c r="K15" s="235">
        <f t="shared" si="0"/>
        <v>61.627906976744185</v>
      </c>
    </row>
    <row r="16" spans="1:11" ht="30" customHeight="1">
      <c r="A16" s="232" t="s">
        <v>793</v>
      </c>
      <c r="B16" s="232" t="s">
        <v>801</v>
      </c>
      <c r="C16" s="233">
        <f t="shared" si="1"/>
        <v>41204</v>
      </c>
      <c r="D16" s="234">
        <v>20048</v>
      </c>
      <c r="E16" s="234">
        <v>21156</v>
      </c>
      <c r="F16" s="234">
        <f t="shared" si="2"/>
        <v>25247</v>
      </c>
      <c r="G16" s="234">
        <v>12210</v>
      </c>
      <c r="H16" s="234">
        <v>13037</v>
      </c>
      <c r="I16" s="235">
        <f t="shared" si="0"/>
        <v>61.273177361421219</v>
      </c>
      <c r="J16" s="235">
        <f t="shared" si="0"/>
        <v>60.903830806065443</v>
      </c>
      <c r="K16" s="235">
        <f t="shared" si="0"/>
        <v>61.623180185290224</v>
      </c>
    </row>
    <row r="17" spans="1:11" ht="30" customHeight="1">
      <c r="A17" s="232" t="s">
        <v>789</v>
      </c>
      <c r="B17" s="232" t="s">
        <v>802</v>
      </c>
      <c r="C17" s="233">
        <f t="shared" si="1"/>
        <v>40676</v>
      </c>
      <c r="D17" s="234">
        <v>19821</v>
      </c>
      <c r="E17" s="234">
        <v>20855</v>
      </c>
      <c r="F17" s="234">
        <f t="shared" si="2"/>
        <v>17985</v>
      </c>
      <c r="G17" s="234">
        <v>8508</v>
      </c>
      <c r="H17" s="234">
        <v>9477</v>
      </c>
      <c r="I17" s="235">
        <f t="shared" si="0"/>
        <v>44.215262071000097</v>
      </c>
      <c r="J17" s="235">
        <f t="shared" si="0"/>
        <v>42.924171333434238</v>
      </c>
      <c r="K17" s="235">
        <f t="shared" si="0"/>
        <v>45.442339966434908</v>
      </c>
    </row>
    <row r="18" spans="1:11" ht="30" customHeight="1">
      <c r="A18" s="232" t="s">
        <v>794</v>
      </c>
      <c r="B18" s="232" t="s">
        <v>803</v>
      </c>
      <c r="C18" s="233">
        <f t="shared" si="1"/>
        <v>40380</v>
      </c>
      <c r="D18" s="234">
        <v>19678</v>
      </c>
      <c r="E18" s="234">
        <v>20702</v>
      </c>
      <c r="F18" s="234">
        <f t="shared" si="2"/>
        <v>19151</v>
      </c>
      <c r="G18" s="234">
        <v>9210</v>
      </c>
      <c r="H18" s="234">
        <v>9941</v>
      </c>
      <c r="I18" s="235">
        <f t="shared" si="0"/>
        <v>47.426944031698859</v>
      </c>
      <c r="J18" s="235">
        <f t="shared" si="0"/>
        <v>46.803536944811462</v>
      </c>
      <c r="K18" s="235">
        <f t="shared" si="0"/>
        <v>48.019515022703118</v>
      </c>
    </row>
    <row r="19" spans="1:11" ht="30" customHeight="1">
      <c r="A19" s="232" t="s">
        <v>796</v>
      </c>
      <c r="B19" s="232" t="s">
        <v>804</v>
      </c>
      <c r="C19" s="236" t="s">
        <v>798</v>
      </c>
      <c r="D19" s="234"/>
      <c r="E19" s="234"/>
      <c r="F19" s="234"/>
      <c r="G19" s="234"/>
      <c r="H19" s="234"/>
      <c r="I19" s="235"/>
      <c r="J19" s="235"/>
      <c r="K19" s="235"/>
    </row>
    <row r="20" spans="1:11" ht="30" customHeight="1">
      <c r="A20" s="232" t="s">
        <v>799</v>
      </c>
      <c r="B20" s="232" t="s">
        <v>804</v>
      </c>
      <c r="C20" s="233">
        <f t="shared" si="1"/>
        <v>40327</v>
      </c>
      <c r="D20" s="234">
        <v>19651</v>
      </c>
      <c r="E20" s="234">
        <v>20676</v>
      </c>
      <c r="F20" s="234">
        <f t="shared" si="2"/>
        <v>20247</v>
      </c>
      <c r="G20" s="234">
        <v>9616</v>
      </c>
      <c r="H20" s="234">
        <v>10631</v>
      </c>
      <c r="I20" s="235">
        <f t="shared" si="0"/>
        <v>50.207057306519211</v>
      </c>
      <c r="J20" s="235">
        <f t="shared" si="0"/>
        <v>48.933896493817109</v>
      </c>
      <c r="K20" s="235">
        <f t="shared" si="0"/>
        <v>51.417101953956276</v>
      </c>
    </row>
    <row r="21" spans="1:11" ht="30" customHeight="1">
      <c r="A21" s="232" t="s">
        <v>786</v>
      </c>
      <c r="B21" s="232" t="s">
        <v>805</v>
      </c>
      <c r="C21" s="233">
        <f t="shared" si="1"/>
        <v>40997</v>
      </c>
      <c r="D21" s="234">
        <v>20038</v>
      </c>
      <c r="E21" s="234">
        <v>20959</v>
      </c>
      <c r="F21" s="234">
        <f t="shared" si="2"/>
        <v>22163</v>
      </c>
      <c r="G21" s="234">
        <v>10824</v>
      </c>
      <c r="H21" s="234">
        <v>11339</v>
      </c>
      <c r="I21" s="235">
        <f t="shared" ref="I21:K28" si="3">F21/C21*100</f>
        <v>54.060053174622539</v>
      </c>
      <c r="J21" s="235">
        <f t="shared" si="3"/>
        <v>54.017367002694883</v>
      </c>
      <c r="K21" s="235">
        <f t="shared" si="3"/>
        <v>54.100863590820168</v>
      </c>
    </row>
    <row r="22" spans="1:11" ht="30" customHeight="1">
      <c r="A22" s="232" t="s">
        <v>788</v>
      </c>
      <c r="B22" s="232" t="s">
        <v>805</v>
      </c>
      <c r="C22" s="233">
        <f t="shared" si="1"/>
        <v>40997</v>
      </c>
      <c r="D22" s="234">
        <v>20038</v>
      </c>
      <c r="E22" s="234">
        <v>20959</v>
      </c>
      <c r="F22" s="234">
        <f t="shared" si="2"/>
        <v>22163</v>
      </c>
      <c r="G22" s="234">
        <v>10824</v>
      </c>
      <c r="H22" s="234">
        <v>11339</v>
      </c>
      <c r="I22" s="235">
        <f t="shared" si="3"/>
        <v>54.060053174622539</v>
      </c>
      <c r="J22" s="235">
        <f t="shared" si="3"/>
        <v>54.017367002694883</v>
      </c>
      <c r="K22" s="235">
        <f t="shared" si="3"/>
        <v>54.100863590820168</v>
      </c>
    </row>
    <row r="23" spans="1:11" ht="30" customHeight="1">
      <c r="A23" s="232" t="s">
        <v>806</v>
      </c>
      <c r="B23" s="232" t="s">
        <v>807</v>
      </c>
      <c r="C23" s="233">
        <f t="shared" si="1"/>
        <v>40799</v>
      </c>
      <c r="D23" s="234">
        <v>19987</v>
      </c>
      <c r="E23" s="234">
        <v>20812</v>
      </c>
      <c r="F23" s="234">
        <f t="shared" si="2"/>
        <v>17871</v>
      </c>
      <c r="G23" s="234">
        <v>8668</v>
      </c>
      <c r="H23" s="234">
        <v>9203</v>
      </c>
      <c r="I23" s="235">
        <f t="shared" si="3"/>
        <v>43.802544180004411</v>
      </c>
      <c r="J23" s="235">
        <f t="shared" si="3"/>
        <v>43.368189323059994</v>
      </c>
      <c r="K23" s="235">
        <f t="shared" si="3"/>
        <v>44.219680953296177</v>
      </c>
    </row>
    <row r="24" spans="1:11" ht="30" customHeight="1">
      <c r="A24" s="232" t="s">
        <v>808</v>
      </c>
      <c r="B24" s="232" t="s">
        <v>809</v>
      </c>
      <c r="C24" s="233">
        <f t="shared" si="1"/>
        <v>40602</v>
      </c>
      <c r="D24" s="234">
        <v>19872</v>
      </c>
      <c r="E24" s="234">
        <v>20730</v>
      </c>
      <c r="F24" s="234">
        <f t="shared" si="2"/>
        <v>23670</v>
      </c>
      <c r="G24" s="234">
        <v>11532</v>
      </c>
      <c r="H24" s="234">
        <v>12138</v>
      </c>
      <c r="I24" s="235">
        <f t="shared" si="3"/>
        <v>58.297620806856813</v>
      </c>
      <c r="J24" s="235">
        <f t="shared" si="3"/>
        <v>58.031400966183575</v>
      </c>
      <c r="K24" s="235">
        <f t="shared" si="3"/>
        <v>58.552821997105639</v>
      </c>
    </row>
    <row r="25" spans="1:11" ht="30" customHeight="1">
      <c r="A25" s="232" t="s">
        <v>810</v>
      </c>
      <c r="B25" s="232" t="s">
        <v>809</v>
      </c>
      <c r="C25" s="233">
        <f t="shared" si="1"/>
        <v>40602</v>
      </c>
      <c r="D25" s="234">
        <v>19872</v>
      </c>
      <c r="E25" s="234">
        <v>20730</v>
      </c>
      <c r="F25" s="234">
        <f t="shared" si="2"/>
        <v>23668</v>
      </c>
      <c r="G25" s="234">
        <v>11531</v>
      </c>
      <c r="H25" s="234">
        <v>12137</v>
      </c>
      <c r="I25" s="235">
        <f t="shared" si="3"/>
        <v>58.292694941135906</v>
      </c>
      <c r="J25" s="235">
        <f t="shared" si="3"/>
        <v>58.026368760064415</v>
      </c>
      <c r="K25" s="235">
        <f t="shared" si="3"/>
        <v>58.54799807042933</v>
      </c>
    </row>
    <row r="26" spans="1:11" ht="30" customHeight="1">
      <c r="A26" s="232" t="s">
        <v>786</v>
      </c>
      <c r="B26" s="232" t="s">
        <v>811</v>
      </c>
      <c r="C26" s="233">
        <f t="shared" si="1"/>
        <v>40481</v>
      </c>
      <c r="D26" s="234">
        <v>19855</v>
      </c>
      <c r="E26" s="234">
        <v>20626</v>
      </c>
      <c r="F26" s="234">
        <f t="shared" si="2"/>
        <v>23394</v>
      </c>
      <c r="G26" s="234">
        <v>11307</v>
      </c>
      <c r="H26" s="234">
        <v>12087</v>
      </c>
      <c r="I26" s="235">
        <f t="shared" si="3"/>
        <v>57.790074355870658</v>
      </c>
      <c r="J26" s="235">
        <f t="shared" si="3"/>
        <v>56.947872072525804</v>
      </c>
      <c r="K26" s="235">
        <f t="shared" si="3"/>
        <v>58.600795112964221</v>
      </c>
    </row>
    <row r="27" spans="1:11" ht="30" customHeight="1">
      <c r="A27" s="232" t="s">
        <v>788</v>
      </c>
      <c r="B27" s="232" t="s">
        <v>811</v>
      </c>
      <c r="C27" s="233">
        <f t="shared" si="1"/>
        <v>40481</v>
      </c>
      <c r="D27" s="234">
        <v>19855</v>
      </c>
      <c r="E27" s="234">
        <v>20626</v>
      </c>
      <c r="F27" s="234">
        <f t="shared" si="2"/>
        <v>23389</v>
      </c>
      <c r="G27" s="234">
        <v>11304</v>
      </c>
      <c r="H27" s="234">
        <v>12085</v>
      </c>
      <c r="I27" s="235">
        <f t="shared" si="3"/>
        <v>57.777722882339866</v>
      </c>
      <c r="J27" s="235">
        <f t="shared" si="3"/>
        <v>56.932762528330393</v>
      </c>
      <c r="K27" s="235">
        <f t="shared" si="3"/>
        <v>58.591098613400561</v>
      </c>
    </row>
    <row r="28" spans="1:11" ht="30" customHeight="1">
      <c r="A28" s="232" t="s">
        <v>789</v>
      </c>
      <c r="B28" s="232" t="s">
        <v>812</v>
      </c>
      <c r="C28" s="233">
        <f t="shared" si="1"/>
        <v>40015</v>
      </c>
      <c r="D28" s="234">
        <v>19627</v>
      </c>
      <c r="E28" s="234">
        <v>20388</v>
      </c>
      <c r="F28" s="234">
        <f t="shared" si="2"/>
        <v>16789</v>
      </c>
      <c r="G28" s="234">
        <v>7864</v>
      </c>
      <c r="H28" s="234">
        <v>8925</v>
      </c>
      <c r="I28" s="235">
        <f t="shared" si="3"/>
        <v>41.956766212670246</v>
      </c>
      <c r="J28" s="235">
        <f t="shared" si="3"/>
        <v>40.067254292556171</v>
      </c>
      <c r="K28" s="235">
        <f t="shared" si="3"/>
        <v>43.775750441436138</v>
      </c>
    </row>
    <row r="29" spans="1:11" ht="22.5" customHeight="1">
      <c r="B29" s="237"/>
      <c r="C29" s="237"/>
      <c r="D29" s="237"/>
      <c r="E29" s="237"/>
      <c r="F29" s="237"/>
      <c r="G29" s="237"/>
      <c r="H29" s="237"/>
      <c r="I29" s="237"/>
      <c r="J29" s="237"/>
      <c r="K29" s="238" t="s">
        <v>779</v>
      </c>
    </row>
  </sheetData>
  <mergeCells count="6">
    <mergeCell ref="C2:K2"/>
    <mergeCell ref="A3:A4"/>
    <mergeCell ref="B3:B4"/>
    <mergeCell ref="C3:E3"/>
    <mergeCell ref="F3:H3"/>
    <mergeCell ref="I3:K3"/>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80" zoomScaleNormal="80" workbookViewId="0">
      <selection activeCell="C3" sqref="C3:E4"/>
    </sheetView>
  </sheetViews>
  <sheetFormatPr defaultRowHeight="17.25"/>
  <cols>
    <col min="1" max="1" width="13.125" style="1" customWidth="1"/>
    <col min="2" max="10" width="10.625" style="1" customWidth="1"/>
    <col min="11" max="16384" width="9" style="1"/>
  </cols>
  <sheetData>
    <row r="1" spans="1:10">
      <c r="A1" s="1" t="s">
        <v>95</v>
      </c>
    </row>
    <row r="2" spans="1:10">
      <c r="J2" s="2" t="s">
        <v>96</v>
      </c>
    </row>
    <row r="3" spans="1:10" ht="30" customHeight="1">
      <c r="A3" s="241" t="s">
        <v>2</v>
      </c>
      <c r="B3" s="255" t="s">
        <v>97</v>
      </c>
      <c r="C3" s="256"/>
      <c r="D3" s="257"/>
      <c r="E3" s="255" t="s">
        <v>98</v>
      </c>
      <c r="F3" s="256"/>
      <c r="G3" s="257"/>
      <c r="H3" s="255" t="s">
        <v>99</v>
      </c>
      <c r="I3" s="256"/>
      <c r="J3" s="257"/>
    </row>
    <row r="4" spans="1:10" ht="30" customHeight="1">
      <c r="A4" s="242"/>
      <c r="B4" s="9" t="s">
        <v>8</v>
      </c>
      <c r="C4" s="9" t="s">
        <v>9</v>
      </c>
      <c r="D4" s="9" t="s">
        <v>10</v>
      </c>
      <c r="E4" s="9" t="s">
        <v>8</v>
      </c>
      <c r="F4" s="9" t="s">
        <v>9</v>
      </c>
      <c r="G4" s="9" t="s">
        <v>10</v>
      </c>
      <c r="H4" s="9" t="s">
        <v>8</v>
      </c>
      <c r="I4" s="9" t="s">
        <v>9</v>
      </c>
      <c r="J4" s="9" t="s">
        <v>10</v>
      </c>
    </row>
    <row r="5" spans="1:10" ht="30" customHeight="1">
      <c r="A5" s="9" t="s">
        <v>48</v>
      </c>
      <c r="B5" s="16">
        <f t="shared" ref="B5:B11" si="0">SUM(C5:D5)</f>
        <v>469</v>
      </c>
      <c r="C5" s="16">
        <v>246</v>
      </c>
      <c r="D5" s="16">
        <v>223</v>
      </c>
      <c r="E5" s="16">
        <f t="shared" ref="E5:E11" si="1">SUM(F5:G5)</f>
        <v>509</v>
      </c>
      <c r="F5" s="16">
        <v>275</v>
      </c>
      <c r="G5" s="16">
        <v>234</v>
      </c>
      <c r="H5" s="16">
        <f t="shared" ref="H5:H11" si="2">SUM(I5:J5)</f>
        <v>-40</v>
      </c>
      <c r="I5" s="16">
        <f>C5-F5</f>
        <v>-29</v>
      </c>
      <c r="J5" s="16">
        <f>D5-G5</f>
        <v>-11</v>
      </c>
    </row>
    <row r="6" spans="1:10" ht="30" customHeight="1">
      <c r="A6" s="9" t="s">
        <v>49</v>
      </c>
      <c r="B6" s="16">
        <f t="shared" si="0"/>
        <v>467</v>
      </c>
      <c r="C6" s="16">
        <v>229</v>
      </c>
      <c r="D6" s="16">
        <v>238</v>
      </c>
      <c r="E6" s="16">
        <f t="shared" si="1"/>
        <v>534</v>
      </c>
      <c r="F6" s="16">
        <v>265</v>
      </c>
      <c r="G6" s="16">
        <v>269</v>
      </c>
      <c r="H6" s="16">
        <f t="shared" si="2"/>
        <v>-67</v>
      </c>
      <c r="I6" s="16">
        <f t="shared" ref="I6:J14" si="3">C6-F6</f>
        <v>-36</v>
      </c>
      <c r="J6" s="16">
        <f t="shared" si="3"/>
        <v>-31</v>
      </c>
    </row>
    <row r="7" spans="1:10" ht="30" customHeight="1">
      <c r="A7" s="9" t="s">
        <v>50</v>
      </c>
      <c r="B7" s="16">
        <f t="shared" si="0"/>
        <v>458</v>
      </c>
      <c r="C7" s="16">
        <v>236</v>
      </c>
      <c r="D7" s="16">
        <v>222</v>
      </c>
      <c r="E7" s="16">
        <f t="shared" si="1"/>
        <v>539</v>
      </c>
      <c r="F7" s="16">
        <v>259</v>
      </c>
      <c r="G7" s="16">
        <v>280</v>
      </c>
      <c r="H7" s="16">
        <f t="shared" si="2"/>
        <v>-81</v>
      </c>
      <c r="I7" s="16">
        <f t="shared" si="3"/>
        <v>-23</v>
      </c>
      <c r="J7" s="16">
        <f t="shared" si="3"/>
        <v>-58</v>
      </c>
    </row>
    <row r="8" spans="1:10" ht="30" customHeight="1">
      <c r="A8" s="9" t="s">
        <v>51</v>
      </c>
      <c r="B8" s="16">
        <f t="shared" si="0"/>
        <v>441</v>
      </c>
      <c r="C8" s="16">
        <v>216</v>
      </c>
      <c r="D8" s="16">
        <v>225</v>
      </c>
      <c r="E8" s="16">
        <f t="shared" si="1"/>
        <v>589</v>
      </c>
      <c r="F8" s="16">
        <v>305</v>
      </c>
      <c r="G8" s="16">
        <v>284</v>
      </c>
      <c r="H8" s="16">
        <f t="shared" si="2"/>
        <v>-148</v>
      </c>
      <c r="I8" s="16">
        <f t="shared" si="3"/>
        <v>-89</v>
      </c>
      <c r="J8" s="16">
        <f t="shared" si="3"/>
        <v>-59</v>
      </c>
    </row>
    <row r="9" spans="1:10" ht="30" customHeight="1">
      <c r="A9" s="9" t="s">
        <v>52</v>
      </c>
      <c r="B9" s="16">
        <f t="shared" si="0"/>
        <v>397</v>
      </c>
      <c r="C9" s="16">
        <v>193</v>
      </c>
      <c r="D9" s="16">
        <v>204</v>
      </c>
      <c r="E9" s="16">
        <f t="shared" si="1"/>
        <v>525</v>
      </c>
      <c r="F9" s="16">
        <v>258</v>
      </c>
      <c r="G9" s="16">
        <v>267</v>
      </c>
      <c r="H9" s="16">
        <f t="shared" si="2"/>
        <v>-128</v>
      </c>
      <c r="I9" s="16">
        <f t="shared" si="3"/>
        <v>-65</v>
      </c>
      <c r="J9" s="16">
        <f t="shared" si="3"/>
        <v>-63</v>
      </c>
    </row>
    <row r="10" spans="1:10" ht="30" customHeight="1">
      <c r="A10" s="9" t="s">
        <v>53</v>
      </c>
      <c r="B10" s="16">
        <f t="shared" si="0"/>
        <v>374</v>
      </c>
      <c r="C10" s="16">
        <v>196</v>
      </c>
      <c r="D10" s="16">
        <v>178</v>
      </c>
      <c r="E10" s="16">
        <f t="shared" si="1"/>
        <v>519</v>
      </c>
      <c r="F10" s="16">
        <v>256</v>
      </c>
      <c r="G10" s="16">
        <v>263</v>
      </c>
      <c r="H10" s="16">
        <f t="shared" si="2"/>
        <v>-145</v>
      </c>
      <c r="I10" s="16">
        <f t="shared" si="3"/>
        <v>-60</v>
      </c>
      <c r="J10" s="16">
        <f t="shared" si="3"/>
        <v>-85</v>
      </c>
    </row>
    <row r="11" spans="1:10" ht="30" customHeight="1">
      <c r="A11" s="9" t="s">
        <v>54</v>
      </c>
      <c r="B11" s="16">
        <f t="shared" si="0"/>
        <v>375</v>
      </c>
      <c r="C11" s="16">
        <v>196</v>
      </c>
      <c r="D11" s="16">
        <v>179</v>
      </c>
      <c r="E11" s="16">
        <f t="shared" si="1"/>
        <v>603</v>
      </c>
      <c r="F11" s="16">
        <v>295</v>
      </c>
      <c r="G11" s="16">
        <v>308</v>
      </c>
      <c r="H11" s="16">
        <f t="shared" si="2"/>
        <v>-228</v>
      </c>
      <c r="I11" s="16">
        <f t="shared" si="3"/>
        <v>-99</v>
      </c>
      <c r="J11" s="16">
        <f t="shared" si="3"/>
        <v>-129</v>
      </c>
    </row>
    <row r="12" spans="1:10" ht="30" customHeight="1">
      <c r="A12" s="9" t="s">
        <v>55</v>
      </c>
      <c r="B12" s="16">
        <f>SUM(C12:D12)</f>
        <v>338</v>
      </c>
      <c r="C12" s="16">
        <v>165</v>
      </c>
      <c r="D12" s="16">
        <v>173</v>
      </c>
      <c r="E12" s="16">
        <f>SUM(F12:G12)</f>
        <v>586</v>
      </c>
      <c r="F12" s="16">
        <v>316</v>
      </c>
      <c r="G12" s="16">
        <v>270</v>
      </c>
      <c r="H12" s="16">
        <f>SUM(I12:J12)</f>
        <v>-248</v>
      </c>
      <c r="I12" s="16">
        <f t="shared" si="3"/>
        <v>-151</v>
      </c>
      <c r="J12" s="16">
        <f t="shared" si="3"/>
        <v>-97</v>
      </c>
    </row>
    <row r="13" spans="1:10" ht="30" customHeight="1">
      <c r="A13" s="9" t="s">
        <v>56</v>
      </c>
      <c r="B13" s="16">
        <f>SUM(C13:D13)</f>
        <v>301</v>
      </c>
      <c r="C13" s="16">
        <v>137</v>
      </c>
      <c r="D13" s="16">
        <v>164</v>
      </c>
      <c r="E13" s="16">
        <f>SUM(F13:G13)</f>
        <v>570</v>
      </c>
      <c r="F13" s="16">
        <v>305</v>
      </c>
      <c r="G13" s="16">
        <v>265</v>
      </c>
      <c r="H13" s="16">
        <f>SUM(I13:J13)</f>
        <v>-269</v>
      </c>
      <c r="I13" s="16">
        <f t="shared" si="3"/>
        <v>-168</v>
      </c>
      <c r="J13" s="16">
        <f t="shared" si="3"/>
        <v>-101</v>
      </c>
    </row>
    <row r="14" spans="1:10" ht="30" customHeight="1">
      <c r="A14" s="9" t="s">
        <v>57</v>
      </c>
      <c r="B14" s="16">
        <f>SUM(C14:D14)</f>
        <v>313</v>
      </c>
      <c r="C14" s="16">
        <v>167</v>
      </c>
      <c r="D14" s="16">
        <v>146</v>
      </c>
      <c r="E14" s="16">
        <f>SUM(F14:G14)</f>
        <v>636</v>
      </c>
      <c r="F14" s="16">
        <v>310</v>
      </c>
      <c r="G14" s="16">
        <v>326</v>
      </c>
      <c r="H14" s="16">
        <f>SUM(I14:J14)</f>
        <v>-323</v>
      </c>
      <c r="I14" s="16">
        <f t="shared" si="3"/>
        <v>-143</v>
      </c>
      <c r="J14" s="16">
        <f t="shared" si="3"/>
        <v>-180</v>
      </c>
    </row>
    <row r="15" spans="1:10" ht="30" customHeight="1">
      <c r="J15" s="10" t="s">
        <v>100</v>
      </c>
    </row>
  </sheetData>
  <mergeCells count="4">
    <mergeCell ref="A3:A4"/>
    <mergeCell ref="B3:D3"/>
    <mergeCell ref="E3:G3"/>
    <mergeCell ref="H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80" zoomScaleNormal="80" workbookViewId="0">
      <selection activeCell="C3" sqref="C3:E4"/>
    </sheetView>
  </sheetViews>
  <sheetFormatPr defaultRowHeight="17.25"/>
  <cols>
    <col min="1" max="1" width="13.125" style="1" customWidth="1"/>
    <col min="2" max="10" width="13.75" style="1" customWidth="1"/>
    <col min="11" max="16384" width="9" style="1"/>
  </cols>
  <sheetData>
    <row r="1" spans="1:10">
      <c r="A1" s="1" t="s">
        <v>101</v>
      </c>
    </row>
    <row r="2" spans="1:10">
      <c r="J2" s="2" t="s">
        <v>96</v>
      </c>
    </row>
    <row r="3" spans="1:10" ht="30" customHeight="1">
      <c r="A3" s="241" t="s">
        <v>2</v>
      </c>
      <c r="B3" s="255" t="s">
        <v>102</v>
      </c>
      <c r="C3" s="256"/>
      <c r="D3" s="257"/>
      <c r="E3" s="255" t="s">
        <v>103</v>
      </c>
      <c r="F3" s="256"/>
      <c r="G3" s="257"/>
      <c r="H3" s="255" t="s">
        <v>104</v>
      </c>
      <c r="I3" s="256"/>
      <c r="J3" s="257"/>
    </row>
    <row r="4" spans="1:10" ht="30" customHeight="1">
      <c r="A4" s="242"/>
      <c r="B4" s="9" t="s">
        <v>8</v>
      </c>
      <c r="C4" s="9" t="s">
        <v>105</v>
      </c>
      <c r="D4" s="9" t="s">
        <v>106</v>
      </c>
      <c r="E4" s="9" t="s">
        <v>8</v>
      </c>
      <c r="F4" s="9" t="s">
        <v>105</v>
      </c>
      <c r="G4" s="9" t="s">
        <v>106</v>
      </c>
      <c r="H4" s="9" t="s">
        <v>8</v>
      </c>
      <c r="I4" s="9" t="s">
        <v>105</v>
      </c>
      <c r="J4" s="9" t="s">
        <v>106</v>
      </c>
    </row>
    <row r="5" spans="1:10" ht="30" customHeight="1">
      <c r="A5" s="9" t="s">
        <v>48</v>
      </c>
      <c r="B5" s="17">
        <f t="shared" ref="B5:B11" si="0">SUM(C5:D5)</f>
        <v>2213</v>
      </c>
      <c r="C5" s="17">
        <v>933</v>
      </c>
      <c r="D5" s="17">
        <v>1280</v>
      </c>
      <c r="E5" s="17">
        <f t="shared" ref="E5:E11" si="1">SUM(F5:G5)</f>
        <v>2336</v>
      </c>
      <c r="F5" s="17">
        <v>957</v>
      </c>
      <c r="G5" s="17">
        <v>1379</v>
      </c>
      <c r="H5" s="17">
        <f t="shared" ref="H5:H11" si="2">SUM(I5:J5)</f>
        <v>-123</v>
      </c>
      <c r="I5" s="17">
        <f>C5-F5</f>
        <v>-24</v>
      </c>
      <c r="J5" s="17">
        <f>D5-G5</f>
        <v>-99</v>
      </c>
    </row>
    <row r="6" spans="1:10" ht="30" customHeight="1">
      <c r="A6" s="9" t="s">
        <v>49</v>
      </c>
      <c r="B6" s="17">
        <f t="shared" si="0"/>
        <v>2177</v>
      </c>
      <c r="C6" s="17">
        <v>878</v>
      </c>
      <c r="D6" s="17">
        <v>1299</v>
      </c>
      <c r="E6" s="17">
        <f t="shared" si="1"/>
        <v>2244</v>
      </c>
      <c r="F6" s="17">
        <v>951</v>
      </c>
      <c r="G6" s="17">
        <v>1293</v>
      </c>
      <c r="H6" s="17">
        <f t="shared" si="2"/>
        <v>-67</v>
      </c>
      <c r="I6" s="17">
        <f t="shared" ref="I6:J14" si="3">C6-F6</f>
        <v>-73</v>
      </c>
      <c r="J6" s="17">
        <f t="shared" si="3"/>
        <v>6</v>
      </c>
    </row>
    <row r="7" spans="1:10" ht="30" customHeight="1">
      <c r="A7" s="9" t="s">
        <v>50</v>
      </c>
      <c r="B7" s="17">
        <f t="shared" si="0"/>
        <v>2113</v>
      </c>
      <c r="C7" s="17">
        <v>889</v>
      </c>
      <c r="D7" s="17">
        <v>1224</v>
      </c>
      <c r="E7" s="17">
        <f t="shared" si="1"/>
        <v>2287</v>
      </c>
      <c r="F7" s="17">
        <v>973</v>
      </c>
      <c r="G7" s="17">
        <v>1314</v>
      </c>
      <c r="H7" s="17">
        <f t="shared" si="2"/>
        <v>-174</v>
      </c>
      <c r="I7" s="17">
        <f t="shared" si="3"/>
        <v>-84</v>
      </c>
      <c r="J7" s="17">
        <f t="shared" si="3"/>
        <v>-90</v>
      </c>
    </row>
    <row r="8" spans="1:10" ht="30" customHeight="1">
      <c r="A8" s="9" t="s">
        <v>51</v>
      </c>
      <c r="B8" s="17">
        <f t="shared" si="0"/>
        <v>1976</v>
      </c>
      <c r="C8" s="17">
        <v>887</v>
      </c>
      <c r="D8" s="17">
        <v>1089</v>
      </c>
      <c r="E8" s="17">
        <f t="shared" si="1"/>
        <v>2182</v>
      </c>
      <c r="F8" s="17">
        <v>866</v>
      </c>
      <c r="G8" s="17">
        <v>1316</v>
      </c>
      <c r="H8" s="17">
        <f t="shared" si="2"/>
        <v>-206</v>
      </c>
      <c r="I8" s="17">
        <f t="shared" si="3"/>
        <v>21</v>
      </c>
      <c r="J8" s="17">
        <f t="shared" si="3"/>
        <v>-227</v>
      </c>
    </row>
    <row r="9" spans="1:10" ht="30" customHeight="1">
      <c r="A9" s="9" t="s">
        <v>52</v>
      </c>
      <c r="B9" s="17">
        <f t="shared" si="0"/>
        <v>2068</v>
      </c>
      <c r="C9" s="17">
        <v>914</v>
      </c>
      <c r="D9" s="17">
        <v>1154</v>
      </c>
      <c r="E9" s="17">
        <f t="shared" si="1"/>
        <v>2122</v>
      </c>
      <c r="F9" s="17">
        <v>867</v>
      </c>
      <c r="G9" s="17">
        <v>1255</v>
      </c>
      <c r="H9" s="17">
        <f t="shared" si="2"/>
        <v>-54</v>
      </c>
      <c r="I9" s="17">
        <f t="shared" si="3"/>
        <v>47</v>
      </c>
      <c r="J9" s="17">
        <f t="shared" si="3"/>
        <v>-101</v>
      </c>
    </row>
    <row r="10" spans="1:10" ht="30" customHeight="1">
      <c r="A10" s="9" t="s">
        <v>53</v>
      </c>
      <c r="B10" s="17">
        <f t="shared" si="0"/>
        <v>2152</v>
      </c>
      <c r="C10" s="17">
        <v>905</v>
      </c>
      <c r="D10" s="17">
        <v>1247</v>
      </c>
      <c r="E10" s="17">
        <f t="shared" si="1"/>
        <v>2260</v>
      </c>
      <c r="F10" s="17">
        <v>975</v>
      </c>
      <c r="G10" s="17">
        <v>1285</v>
      </c>
      <c r="H10" s="17">
        <f t="shared" si="2"/>
        <v>-108</v>
      </c>
      <c r="I10" s="17">
        <f t="shared" si="3"/>
        <v>-70</v>
      </c>
      <c r="J10" s="17">
        <f t="shared" si="3"/>
        <v>-38</v>
      </c>
    </row>
    <row r="11" spans="1:10" ht="30" customHeight="1">
      <c r="A11" s="9" t="s">
        <v>54</v>
      </c>
      <c r="B11" s="17">
        <f t="shared" si="0"/>
        <v>2065</v>
      </c>
      <c r="C11" s="17">
        <v>935</v>
      </c>
      <c r="D11" s="17">
        <v>1130</v>
      </c>
      <c r="E11" s="17">
        <f t="shared" si="1"/>
        <v>2149</v>
      </c>
      <c r="F11" s="17">
        <v>871</v>
      </c>
      <c r="G11" s="17">
        <v>1278</v>
      </c>
      <c r="H11" s="17">
        <f t="shared" si="2"/>
        <v>-84</v>
      </c>
      <c r="I11" s="17">
        <f t="shared" si="3"/>
        <v>64</v>
      </c>
      <c r="J11" s="17">
        <f t="shared" si="3"/>
        <v>-148</v>
      </c>
    </row>
    <row r="12" spans="1:10" ht="30" customHeight="1">
      <c r="A12" s="9" t="s">
        <v>55</v>
      </c>
      <c r="B12" s="17">
        <f>SUM(C12:D12)</f>
        <v>2011</v>
      </c>
      <c r="C12" s="17">
        <v>839</v>
      </c>
      <c r="D12" s="17">
        <v>1172</v>
      </c>
      <c r="E12" s="17">
        <f>SUM(F12:G12)</f>
        <v>1957</v>
      </c>
      <c r="F12" s="17">
        <v>860</v>
      </c>
      <c r="G12" s="17">
        <v>1097</v>
      </c>
      <c r="H12" s="17">
        <f>SUM(I12:J12)</f>
        <v>54</v>
      </c>
      <c r="I12" s="17">
        <f t="shared" si="3"/>
        <v>-21</v>
      </c>
      <c r="J12" s="17">
        <f t="shared" si="3"/>
        <v>75</v>
      </c>
    </row>
    <row r="13" spans="1:10" ht="30" customHeight="1">
      <c r="A13" s="9" t="s">
        <v>56</v>
      </c>
      <c r="B13" s="17">
        <f>SUM(C13:D13)</f>
        <v>1835</v>
      </c>
      <c r="C13" s="17">
        <v>781</v>
      </c>
      <c r="D13" s="17">
        <v>1054</v>
      </c>
      <c r="E13" s="17">
        <f>SUM(F13:G13)</f>
        <v>2116</v>
      </c>
      <c r="F13" s="17">
        <v>889</v>
      </c>
      <c r="G13" s="17">
        <v>1227</v>
      </c>
      <c r="H13" s="17">
        <f>SUM(I13:J13)</f>
        <v>-281</v>
      </c>
      <c r="I13" s="17">
        <f t="shared" si="3"/>
        <v>-108</v>
      </c>
      <c r="J13" s="17">
        <f t="shared" si="3"/>
        <v>-173</v>
      </c>
    </row>
    <row r="14" spans="1:10" ht="30" customHeight="1">
      <c r="A14" s="9" t="s">
        <v>57</v>
      </c>
      <c r="B14" s="17">
        <f>SUM(C14:D14)</f>
        <v>2158</v>
      </c>
      <c r="C14" s="17">
        <v>1113</v>
      </c>
      <c r="D14" s="17">
        <v>1045</v>
      </c>
      <c r="E14" s="17">
        <f>SUM(F14:G14)</f>
        <v>2060</v>
      </c>
      <c r="F14" s="17">
        <v>932</v>
      </c>
      <c r="G14" s="17">
        <v>1128</v>
      </c>
      <c r="H14" s="17">
        <f>SUM(I14:J14)</f>
        <v>98</v>
      </c>
      <c r="I14" s="17">
        <f t="shared" si="3"/>
        <v>181</v>
      </c>
      <c r="J14" s="17">
        <f t="shared" si="3"/>
        <v>-83</v>
      </c>
    </row>
    <row r="15" spans="1:10" ht="30" customHeight="1">
      <c r="H15" s="250" t="s">
        <v>100</v>
      </c>
      <c r="I15" s="251"/>
      <c r="J15" s="251"/>
    </row>
  </sheetData>
  <mergeCells count="5">
    <mergeCell ref="A3:A4"/>
    <mergeCell ref="B3:D3"/>
    <mergeCell ref="E3:G3"/>
    <mergeCell ref="H3:J3"/>
    <mergeCell ref="H15:J15"/>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80" zoomScaleNormal="80" workbookViewId="0">
      <selection activeCell="C3" sqref="C3:E4"/>
    </sheetView>
  </sheetViews>
  <sheetFormatPr defaultRowHeight="17.25"/>
  <cols>
    <col min="1" max="1" width="13.125" style="1" customWidth="1"/>
    <col min="2" max="14" width="9.375" style="1" customWidth="1"/>
    <col min="15" max="16384" width="9" style="1"/>
  </cols>
  <sheetData>
    <row r="1" spans="1:14">
      <c r="A1" s="1" t="s">
        <v>107</v>
      </c>
    </row>
    <row r="2" spans="1:14">
      <c r="N2" s="2" t="s">
        <v>108</v>
      </c>
    </row>
    <row r="3" spans="1:14" ht="33.75" customHeight="1">
      <c r="A3" s="241" t="s">
        <v>109</v>
      </c>
      <c r="B3" s="255" t="s">
        <v>110</v>
      </c>
      <c r="C3" s="256"/>
      <c r="D3" s="256"/>
      <c r="E3" s="256"/>
      <c r="F3" s="258"/>
      <c r="G3" s="258"/>
      <c r="H3" s="258"/>
      <c r="I3" s="258"/>
      <c r="J3" s="258"/>
      <c r="K3" s="258"/>
      <c r="L3" s="258"/>
      <c r="M3" s="258"/>
      <c r="N3" s="259"/>
    </row>
    <row r="4" spans="1:14" ht="33.75" customHeight="1">
      <c r="A4" s="242"/>
      <c r="B4" s="9" t="s">
        <v>8</v>
      </c>
      <c r="C4" s="9" t="s">
        <v>111</v>
      </c>
      <c r="D4" s="9" t="s">
        <v>112</v>
      </c>
      <c r="E4" s="9" t="s">
        <v>113</v>
      </c>
      <c r="F4" s="9" t="s">
        <v>114</v>
      </c>
      <c r="G4" s="9" t="s">
        <v>115</v>
      </c>
      <c r="H4" s="9" t="s">
        <v>116</v>
      </c>
      <c r="I4" s="9" t="s">
        <v>117</v>
      </c>
      <c r="J4" s="9" t="s">
        <v>118</v>
      </c>
      <c r="K4" s="9" t="s">
        <v>119</v>
      </c>
      <c r="L4" s="9" t="s">
        <v>120</v>
      </c>
      <c r="M4" s="9" t="s">
        <v>121</v>
      </c>
      <c r="N4" s="9" t="s">
        <v>122</v>
      </c>
    </row>
    <row r="5" spans="1:14" ht="30" customHeight="1">
      <c r="A5" s="9" t="s">
        <v>46</v>
      </c>
      <c r="B5" s="18">
        <f t="shared" ref="B5:B11" si="0">SUM(C5:N5)</f>
        <v>287</v>
      </c>
      <c r="C5" s="19">
        <v>18</v>
      </c>
      <c r="D5" s="19">
        <v>18</v>
      </c>
      <c r="E5" s="19">
        <v>33</v>
      </c>
      <c r="F5" s="19">
        <v>23</v>
      </c>
      <c r="G5" s="19">
        <v>21</v>
      </c>
      <c r="H5" s="19">
        <v>22</v>
      </c>
      <c r="I5" s="19">
        <v>25</v>
      </c>
      <c r="J5" s="19">
        <v>29</v>
      </c>
      <c r="K5" s="19">
        <v>29</v>
      </c>
      <c r="L5" s="19">
        <v>25</v>
      </c>
      <c r="M5" s="19">
        <v>26</v>
      </c>
      <c r="N5" s="19">
        <v>18</v>
      </c>
    </row>
    <row r="6" spans="1:14" ht="30" customHeight="1">
      <c r="A6" s="9" t="s">
        <v>47</v>
      </c>
      <c r="B6" s="18">
        <f t="shared" si="0"/>
        <v>290</v>
      </c>
      <c r="C6" s="19">
        <v>16</v>
      </c>
      <c r="D6" s="19">
        <v>27</v>
      </c>
      <c r="E6" s="19">
        <v>31</v>
      </c>
      <c r="F6" s="19">
        <v>25</v>
      </c>
      <c r="G6" s="19">
        <v>25</v>
      </c>
      <c r="H6" s="19">
        <v>19</v>
      </c>
      <c r="I6" s="19">
        <v>25</v>
      </c>
      <c r="J6" s="19">
        <v>17</v>
      </c>
      <c r="K6" s="19">
        <v>21</v>
      </c>
      <c r="L6" s="19">
        <v>35</v>
      </c>
      <c r="M6" s="19">
        <v>29</v>
      </c>
      <c r="N6" s="19">
        <v>20</v>
      </c>
    </row>
    <row r="7" spans="1:14" ht="30" customHeight="1">
      <c r="A7" s="9" t="s">
        <v>48</v>
      </c>
      <c r="B7" s="18">
        <f t="shared" si="0"/>
        <v>296</v>
      </c>
      <c r="C7" s="19">
        <v>14</v>
      </c>
      <c r="D7" s="19">
        <v>22</v>
      </c>
      <c r="E7" s="19">
        <v>35</v>
      </c>
      <c r="F7" s="19">
        <v>17</v>
      </c>
      <c r="G7" s="19">
        <v>23</v>
      </c>
      <c r="H7" s="19">
        <v>36</v>
      </c>
      <c r="I7" s="19">
        <v>26</v>
      </c>
      <c r="J7" s="19">
        <v>16</v>
      </c>
      <c r="K7" s="19">
        <v>27</v>
      </c>
      <c r="L7" s="19">
        <v>26</v>
      </c>
      <c r="M7" s="19">
        <v>35</v>
      </c>
      <c r="N7" s="19">
        <v>19</v>
      </c>
    </row>
    <row r="8" spans="1:14" ht="30" customHeight="1">
      <c r="A8" s="9" t="s">
        <v>49</v>
      </c>
      <c r="B8" s="18">
        <f t="shared" si="0"/>
        <v>282</v>
      </c>
      <c r="C8" s="19">
        <v>8</v>
      </c>
      <c r="D8" s="19">
        <v>25</v>
      </c>
      <c r="E8" s="19">
        <v>21</v>
      </c>
      <c r="F8" s="19">
        <v>23</v>
      </c>
      <c r="G8" s="19">
        <v>19</v>
      </c>
      <c r="H8" s="19">
        <v>22</v>
      </c>
      <c r="I8" s="19">
        <v>34</v>
      </c>
      <c r="J8" s="19">
        <v>20</v>
      </c>
      <c r="K8" s="19">
        <v>24</v>
      </c>
      <c r="L8" s="19">
        <v>22</v>
      </c>
      <c r="M8" s="19">
        <v>37</v>
      </c>
      <c r="N8" s="19">
        <v>27</v>
      </c>
    </row>
    <row r="9" spans="1:14" ht="30" customHeight="1">
      <c r="A9" s="9" t="s">
        <v>50</v>
      </c>
      <c r="B9" s="18">
        <f t="shared" si="0"/>
        <v>278</v>
      </c>
      <c r="C9" s="19">
        <v>17</v>
      </c>
      <c r="D9" s="19">
        <v>21</v>
      </c>
      <c r="E9" s="19">
        <v>22</v>
      </c>
      <c r="F9" s="19">
        <v>31</v>
      </c>
      <c r="G9" s="19">
        <v>19</v>
      </c>
      <c r="H9" s="19">
        <v>14</v>
      </c>
      <c r="I9" s="19">
        <v>29</v>
      </c>
      <c r="J9" s="19">
        <v>31</v>
      </c>
      <c r="K9" s="19">
        <v>23</v>
      </c>
      <c r="L9" s="19">
        <v>19</v>
      </c>
      <c r="M9" s="19">
        <v>30</v>
      </c>
      <c r="N9" s="19">
        <v>22</v>
      </c>
    </row>
    <row r="10" spans="1:14" ht="30" customHeight="1">
      <c r="A10" s="9" t="s">
        <v>51</v>
      </c>
      <c r="B10" s="18">
        <f t="shared" si="0"/>
        <v>205</v>
      </c>
      <c r="C10" s="19">
        <v>13</v>
      </c>
      <c r="D10" s="19">
        <v>24</v>
      </c>
      <c r="E10" s="19">
        <v>25</v>
      </c>
      <c r="F10" s="19">
        <v>14</v>
      </c>
      <c r="G10" s="19">
        <v>9</v>
      </c>
      <c r="H10" s="19">
        <v>19</v>
      </c>
      <c r="I10" s="19">
        <v>24</v>
      </c>
      <c r="J10" s="19">
        <v>15</v>
      </c>
      <c r="K10" s="19">
        <v>12</v>
      </c>
      <c r="L10" s="19">
        <v>14</v>
      </c>
      <c r="M10" s="19">
        <v>19</v>
      </c>
      <c r="N10" s="19">
        <v>17</v>
      </c>
    </row>
    <row r="11" spans="1:14" ht="30" customHeight="1">
      <c r="A11" s="9" t="s">
        <v>52</v>
      </c>
      <c r="B11" s="18">
        <f t="shared" si="0"/>
        <v>231</v>
      </c>
      <c r="C11" s="19">
        <v>23</v>
      </c>
      <c r="D11" s="19">
        <v>12</v>
      </c>
      <c r="E11" s="19">
        <v>30</v>
      </c>
      <c r="F11" s="19">
        <v>16</v>
      </c>
      <c r="G11" s="19">
        <v>24</v>
      </c>
      <c r="H11" s="19">
        <v>23</v>
      </c>
      <c r="I11" s="19">
        <v>21</v>
      </c>
      <c r="J11" s="19">
        <v>17</v>
      </c>
      <c r="K11" s="19">
        <v>16</v>
      </c>
      <c r="L11" s="19">
        <v>11</v>
      </c>
      <c r="M11" s="19">
        <v>23</v>
      </c>
      <c r="N11" s="19">
        <v>15</v>
      </c>
    </row>
    <row r="12" spans="1:14" ht="30" customHeight="1">
      <c r="A12" s="9" t="s">
        <v>53</v>
      </c>
      <c r="B12" s="18">
        <f>SUM(C12:N12)</f>
        <v>245</v>
      </c>
      <c r="C12" s="19">
        <v>15</v>
      </c>
      <c r="D12" s="19">
        <v>21</v>
      </c>
      <c r="E12" s="19">
        <v>25</v>
      </c>
      <c r="F12" s="19">
        <v>17</v>
      </c>
      <c r="G12" s="19">
        <v>17</v>
      </c>
      <c r="H12" s="19">
        <v>18</v>
      </c>
      <c r="I12" s="19">
        <v>21</v>
      </c>
      <c r="J12" s="19">
        <v>22</v>
      </c>
      <c r="K12" s="19">
        <v>26</v>
      </c>
      <c r="L12" s="19">
        <v>21</v>
      </c>
      <c r="M12" s="19">
        <v>21</v>
      </c>
      <c r="N12" s="19">
        <v>21</v>
      </c>
    </row>
    <row r="13" spans="1:14" ht="30" customHeight="1">
      <c r="A13" s="9" t="s">
        <v>123</v>
      </c>
      <c r="B13" s="18">
        <f>SUM(C13:N13)</f>
        <v>227</v>
      </c>
      <c r="C13" s="19">
        <v>11</v>
      </c>
      <c r="D13" s="19">
        <v>21</v>
      </c>
      <c r="E13" s="19">
        <v>20</v>
      </c>
      <c r="F13" s="19">
        <v>9</v>
      </c>
      <c r="G13" s="19">
        <v>35</v>
      </c>
      <c r="H13" s="19">
        <v>14</v>
      </c>
      <c r="I13" s="19">
        <v>11</v>
      </c>
      <c r="J13" s="19">
        <v>14</v>
      </c>
      <c r="K13" s="19">
        <v>23</v>
      </c>
      <c r="L13" s="19">
        <v>21</v>
      </c>
      <c r="M13" s="19">
        <v>30</v>
      </c>
      <c r="N13" s="19">
        <v>18</v>
      </c>
    </row>
    <row r="14" spans="1:14" ht="30" customHeight="1">
      <c r="A14" s="9" t="s">
        <v>69</v>
      </c>
      <c r="B14" s="18">
        <f>SUM(C14:N14)</f>
        <v>217</v>
      </c>
      <c r="C14" s="19">
        <v>18</v>
      </c>
      <c r="D14" s="19">
        <v>25</v>
      </c>
      <c r="E14" s="19">
        <v>19</v>
      </c>
      <c r="F14" s="19">
        <v>14</v>
      </c>
      <c r="G14" s="19">
        <v>11</v>
      </c>
      <c r="H14" s="19">
        <v>23</v>
      </c>
      <c r="I14" s="19">
        <v>16</v>
      </c>
      <c r="J14" s="19">
        <v>19</v>
      </c>
      <c r="K14" s="19">
        <v>12</v>
      </c>
      <c r="L14" s="19">
        <v>13</v>
      </c>
      <c r="M14" s="19">
        <v>25</v>
      </c>
      <c r="N14" s="19">
        <v>22</v>
      </c>
    </row>
    <row r="15" spans="1:14" ht="17.25" customHeight="1">
      <c r="A15" s="20"/>
      <c r="B15" s="20"/>
      <c r="C15" s="20"/>
      <c r="D15" s="20"/>
      <c r="E15" s="20"/>
      <c r="F15" s="20"/>
      <c r="G15" s="20"/>
      <c r="H15" s="20"/>
      <c r="I15" s="20"/>
      <c r="J15" s="20"/>
      <c r="K15" s="20"/>
      <c r="L15" s="20"/>
      <c r="M15" s="20"/>
      <c r="N15" s="20"/>
    </row>
    <row r="16" spans="1:14" ht="33.75" customHeight="1">
      <c r="A16" s="248" t="s">
        <v>109</v>
      </c>
      <c r="B16" s="248" t="s">
        <v>124</v>
      </c>
      <c r="C16" s="248"/>
      <c r="D16" s="248"/>
      <c r="E16" s="248"/>
      <c r="F16" s="260"/>
      <c r="G16" s="260"/>
      <c r="H16" s="260"/>
      <c r="I16" s="260"/>
      <c r="J16" s="260"/>
      <c r="K16" s="260"/>
      <c r="L16" s="260"/>
      <c r="M16" s="260"/>
      <c r="N16" s="260"/>
    </row>
    <row r="17" spans="1:14" ht="33.75" customHeight="1">
      <c r="A17" s="248"/>
      <c r="B17" s="9" t="s">
        <v>8</v>
      </c>
      <c r="C17" s="9" t="s">
        <v>111</v>
      </c>
      <c r="D17" s="9" t="s">
        <v>112</v>
      </c>
      <c r="E17" s="9" t="s">
        <v>113</v>
      </c>
      <c r="F17" s="9" t="s">
        <v>114</v>
      </c>
      <c r="G17" s="9" t="s">
        <v>115</v>
      </c>
      <c r="H17" s="9" t="s">
        <v>116</v>
      </c>
      <c r="I17" s="9" t="s">
        <v>117</v>
      </c>
      <c r="J17" s="9" t="s">
        <v>118</v>
      </c>
      <c r="K17" s="9" t="s">
        <v>119</v>
      </c>
      <c r="L17" s="9" t="s">
        <v>120</v>
      </c>
      <c r="M17" s="9" t="s">
        <v>121</v>
      </c>
      <c r="N17" s="9" t="s">
        <v>122</v>
      </c>
    </row>
    <row r="18" spans="1:14" ht="30" customHeight="1">
      <c r="A18" s="9" t="s">
        <v>46</v>
      </c>
      <c r="B18" s="18">
        <f t="shared" ref="B18:B24" si="1">SUM(C18:N18)</f>
        <v>84</v>
      </c>
      <c r="C18" s="19">
        <v>7</v>
      </c>
      <c r="D18" s="19">
        <v>5</v>
      </c>
      <c r="E18" s="19">
        <v>7</v>
      </c>
      <c r="F18" s="19">
        <v>8</v>
      </c>
      <c r="G18" s="19">
        <v>8</v>
      </c>
      <c r="H18" s="19">
        <v>11</v>
      </c>
      <c r="I18" s="19">
        <v>5</v>
      </c>
      <c r="J18" s="19">
        <v>7</v>
      </c>
      <c r="K18" s="19">
        <v>9</v>
      </c>
      <c r="L18" s="19">
        <v>3</v>
      </c>
      <c r="M18" s="19">
        <v>3</v>
      </c>
      <c r="N18" s="19">
        <v>11</v>
      </c>
    </row>
    <row r="19" spans="1:14" ht="30" customHeight="1">
      <c r="A19" s="9" t="s">
        <v>47</v>
      </c>
      <c r="B19" s="18">
        <f t="shared" si="1"/>
        <v>115</v>
      </c>
      <c r="C19" s="19">
        <v>7</v>
      </c>
      <c r="D19" s="19">
        <v>7</v>
      </c>
      <c r="E19" s="19">
        <v>15</v>
      </c>
      <c r="F19" s="19">
        <v>12</v>
      </c>
      <c r="G19" s="19">
        <v>10</v>
      </c>
      <c r="H19" s="19">
        <v>12</v>
      </c>
      <c r="I19" s="19">
        <v>13</v>
      </c>
      <c r="J19" s="19">
        <v>6</v>
      </c>
      <c r="K19" s="19">
        <v>7</v>
      </c>
      <c r="L19" s="19">
        <v>9</v>
      </c>
      <c r="M19" s="19">
        <v>8</v>
      </c>
      <c r="N19" s="19">
        <v>9</v>
      </c>
    </row>
    <row r="20" spans="1:14" ht="30" customHeight="1">
      <c r="A20" s="9" t="s">
        <v>48</v>
      </c>
      <c r="B20" s="18">
        <f t="shared" si="1"/>
        <v>96</v>
      </c>
      <c r="C20" s="19">
        <v>9</v>
      </c>
      <c r="D20" s="19">
        <v>6</v>
      </c>
      <c r="E20" s="19">
        <v>8</v>
      </c>
      <c r="F20" s="19">
        <v>8</v>
      </c>
      <c r="G20" s="19">
        <v>8</v>
      </c>
      <c r="H20" s="19">
        <v>9</v>
      </c>
      <c r="I20" s="19">
        <v>9</v>
      </c>
      <c r="J20" s="19">
        <v>8</v>
      </c>
      <c r="K20" s="19">
        <v>6</v>
      </c>
      <c r="L20" s="19">
        <v>9</v>
      </c>
      <c r="M20" s="19">
        <v>7</v>
      </c>
      <c r="N20" s="19">
        <v>9</v>
      </c>
    </row>
    <row r="21" spans="1:14" ht="30" customHeight="1">
      <c r="A21" s="9" t="s">
        <v>49</v>
      </c>
      <c r="B21" s="18">
        <f t="shared" si="1"/>
        <v>81</v>
      </c>
      <c r="C21" s="19">
        <v>13</v>
      </c>
      <c r="D21" s="19">
        <v>10</v>
      </c>
      <c r="E21" s="19">
        <v>10</v>
      </c>
      <c r="F21" s="19">
        <v>4</v>
      </c>
      <c r="G21" s="19">
        <v>6</v>
      </c>
      <c r="H21" s="19">
        <v>5</v>
      </c>
      <c r="I21" s="19">
        <v>3</v>
      </c>
      <c r="J21" s="19">
        <v>2</v>
      </c>
      <c r="K21" s="19">
        <v>4</v>
      </c>
      <c r="L21" s="19">
        <v>11</v>
      </c>
      <c r="M21" s="19">
        <v>6</v>
      </c>
      <c r="N21" s="19">
        <v>7</v>
      </c>
    </row>
    <row r="22" spans="1:14" ht="30" customHeight="1">
      <c r="A22" s="9" t="s">
        <v>50</v>
      </c>
      <c r="B22" s="18">
        <f t="shared" si="1"/>
        <v>107</v>
      </c>
      <c r="C22" s="19">
        <v>9</v>
      </c>
      <c r="D22" s="19">
        <v>7</v>
      </c>
      <c r="E22" s="19">
        <v>12</v>
      </c>
      <c r="F22" s="19">
        <v>11</v>
      </c>
      <c r="G22" s="19">
        <v>9</v>
      </c>
      <c r="H22" s="19">
        <v>3</v>
      </c>
      <c r="I22" s="19">
        <v>13</v>
      </c>
      <c r="J22" s="19">
        <v>6</v>
      </c>
      <c r="K22" s="19">
        <v>5</v>
      </c>
      <c r="L22" s="19">
        <v>11</v>
      </c>
      <c r="M22" s="19">
        <v>10</v>
      </c>
      <c r="N22" s="19">
        <v>11</v>
      </c>
    </row>
    <row r="23" spans="1:14" ht="30" customHeight="1">
      <c r="A23" s="9" t="s">
        <v>51</v>
      </c>
      <c r="B23" s="18">
        <f t="shared" si="1"/>
        <v>98</v>
      </c>
      <c r="C23" s="19">
        <v>6</v>
      </c>
      <c r="D23" s="19">
        <v>9</v>
      </c>
      <c r="E23" s="19">
        <v>8</v>
      </c>
      <c r="F23" s="19">
        <v>6</v>
      </c>
      <c r="G23" s="19">
        <v>7</v>
      </c>
      <c r="H23" s="19">
        <v>10</v>
      </c>
      <c r="I23" s="19">
        <v>5</v>
      </c>
      <c r="J23" s="19">
        <v>7</v>
      </c>
      <c r="K23" s="19">
        <v>10</v>
      </c>
      <c r="L23" s="19">
        <v>11</v>
      </c>
      <c r="M23" s="19">
        <v>7</v>
      </c>
      <c r="N23" s="19">
        <v>12</v>
      </c>
    </row>
    <row r="24" spans="1:14" ht="30" customHeight="1">
      <c r="A24" s="9" t="s">
        <v>52</v>
      </c>
      <c r="B24" s="18">
        <f t="shared" si="1"/>
        <v>87</v>
      </c>
      <c r="C24" s="19">
        <v>7</v>
      </c>
      <c r="D24" s="19">
        <v>6</v>
      </c>
      <c r="E24" s="19">
        <v>8</v>
      </c>
      <c r="F24" s="19">
        <v>4</v>
      </c>
      <c r="G24" s="19">
        <v>7</v>
      </c>
      <c r="H24" s="19">
        <v>10</v>
      </c>
      <c r="I24" s="19">
        <v>9</v>
      </c>
      <c r="J24" s="19">
        <v>6</v>
      </c>
      <c r="K24" s="19">
        <v>7</v>
      </c>
      <c r="L24" s="19">
        <v>7</v>
      </c>
      <c r="M24" s="19">
        <v>8</v>
      </c>
      <c r="N24" s="19">
        <v>8</v>
      </c>
    </row>
    <row r="25" spans="1:14" ht="30" customHeight="1">
      <c r="A25" s="9" t="s">
        <v>53</v>
      </c>
      <c r="B25" s="18">
        <f>SUM(C25:N25)</f>
        <v>93</v>
      </c>
      <c r="C25" s="19">
        <v>10</v>
      </c>
      <c r="D25" s="19">
        <v>6</v>
      </c>
      <c r="E25" s="19">
        <v>8</v>
      </c>
      <c r="F25" s="19">
        <v>1</v>
      </c>
      <c r="G25" s="19">
        <v>9</v>
      </c>
      <c r="H25" s="19">
        <v>8</v>
      </c>
      <c r="I25" s="19">
        <v>11</v>
      </c>
      <c r="J25" s="19">
        <v>11</v>
      </c>
      <c r="K25" s="19">
        <v>6</v>
      </c>
      <c r="L25" s="19">
        <v>11</v>
      </c>
      <c r="M25" s="19">
        <v>4</v>
      </c>
      <c r="N25" s="19">
        <v>8</v>
      </c>
    </row>
    <row r="26" spans="1:14" ht="30" customHeight="1">
      <c r="A26" s="9" t="s">
        <v>123</v>
      </c>
      <c r="B26" s="18">
        <f>SUM(C26:N26)</f>
        <v>80</v>
      </c>
      <c r="C26" s="19">
        <v>6</v>
      </c>
      <c r="D26" s="19">
        <v>6</v>
      </c>
      <c r="E26" s="19">
        <v>9</v>
      </c>
      <c r="F26" s="19">
        <v>12</v>
      </c>
      <c r="G26" s="19">
        <v>5</v>
      </c>
      <c r="H26" s="19">
        <v>1</v>
      </c>
      <c r="I26" s="19">
        <v>11</v>
      </c>
      <c r="J26" s="19">
        <v>8</v>
      </c>
      <c r="K26" s="19">
        <v>7</v>
      </c>
      <c r="L26" s="19">
        <v>3</v>
      </c>
      <c r="M26" s="19">
        <v>5</v>
      </c>
      <c r="N26" s="19">
        <v>7</v>
      </c>
    </row>
    <row r="27" spans="1:14" ht="30" customHeight="1">
      <c r="A27" s="9" t="s">
        <v>69</v>
      </c>
      <c r="B27" s="18">
        <f>SUM(C27:N27)</f>
        <v>84</v>
      </c>
      <c r="C27" s="19">
        <v>11</v>
      </c>
      <c r="D27" s="19">
        <v>3</v>
      </c>
      <c r="E27" s="19">
        <v>6</v>
      </c>
      <c r="F27" s="19">
        <v>4</v>
      </c>
      <c r="G27" s="19">
        <v>6</v>
      </c>
      <c r="H27" s="19">
        <v>9</v>
      </c>
      <c r="I27" s="19">
        <v>6</v>
      </c>
      <c r="J27" s="19">
        <v>8</v>
      </c>
      <c r="K27" s="19">
        <v>3</v>
      </c>
      <c r="L27" s="19">
        <v>15</v>
      </c>
      <c r="M27" s="19">
        <v>4</v>
      </c>
      <c r="N27" s="19">
        <v>9</v>
      </c>
    </row>
    <row r="28" spans="1:14" ht="30" customHeight="1">
      <c r="A28" s="21"/>
      <c r="B28" s="21"/>
      <c r="C28" s="21"/>
      <c r="D28" s="21"/>
      <c r="K28" s="250" t="s">
        <v>125</v>
      </c>
      <c r="L28" s="261"/>
      <c r="M28" s="261"/>
      <c r="N28" s="261"/>
    </row>
  </sheetData>
  <mergeCells count="5">
    <mergeCell ref="A3:A4"/>
    <mergeCell ref="B3:N3"/>
    <mergeCell ref="A16:A17"/>
    <mergeCell ref="B16:N16"/>
    <mergeCell ref="K28:N28"/>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topLeftCell="A19" zoomScale="70" zoomScaleNormal="70" workbookViewId="0">
      <selection activeCell="C3" sqref="C3:E4"/>
    </sheetView>
  </sheetViews>
  <sheetFormatPr defaultRowHeight="17.25"/>
  <cols>
    <col min="1" max="1" width="13.125" style="1" customWidth="1"/>
    <col min="2" max="15" width="8.75" style="1" customWidth="1"/>
    <col min="16" max="16" width="9.375" style="1" customWidth="1"/>
    <col min="17" max="16384" width="9" style="1"/>
  </cols>
  <sheetData>
    <row r="1" spans="1:16">
      <c r="A1" s="1" t="s">
        <v>126</v>
      </c>
    </row>
    <row r="2" spans="1:16">
      <c r="N2" s="2" t="s">
        <v>96</v>
      </c>
    </row>
    <row r="3" spans="1:16" ht="30" customHeight="1">
      <c r="A3" s="241" t="s">
        <v>2</v>
      </c>
      <c r="B3" s="248" t="s">
        <v>127</v>
      </c>
      <c r="C3" s="260"/>
      <c r="D3" s="260"/>
      <c r="E3" s="248" t="s">
        <v>128</v>
      </c>
      <c r="F3" s="260"/>
      <c r="G3" s="248" t="s">
        <v>112</v>
      </c>
      <c r="H3" s="260"/>
      <c r="I3" s="248" t="s">
        <v>113</v>
      </c>
      <c r="J3" s="260"/>
      <c r="K3" s="248" t="s">
        <v>114</v>
      </c>
      <c r="L3" s="260"/>
      <c r="M3" s="248" t="s">
        <v>115</v>
      </c>
      <c r="N3" s="260"/>
    </row>
    <row r="4" spans="1:16" ht="30" customHeight="1">
      <c r="A4" s="242"/>
      <c r="B4" s="9" t="s">
        <v>8</v>
      </c>
      <c r="C4" s="9" t="s">
        <v>9</v>
      </c>
      <c r="D4" s="9" t="s">
        <v>10</v>
      </c>
      <c r="E4" s="9" t="s">
        <v>9</v>
      </c>
      <c r="F4" s="9" t="s">
        <v>10</v>
      </c>
      <c r="G4" s="9" t="s">
        <v>9</v>
      </c>
      <c r="H4" s="9" t="s">
        <v>10</v>
      </c>
      <c r="I4" s="9" t="s">
        <v>9</v>
      </c>
      <c r="J4" s="9" t="s">
        <v>10</v>
      </c>
      <c r="K4" s="9" t="s">
        <v>9</v>
      </c>
      <c r="L4" s="9" t="s">
        <v>10</v>
      </c>
      <c r="M4" s="9" t="s">
        <v>9</v>
      </c>
      <c r="N4" s="9" t="s">
        <v>10</v>
      </c>
    </row>
    <row r="5" spans="1:16" ht="30" customHeight="1">
      <c r="A5" s="9" t="s">
        <v>48</v>
      </c>
      <c r="B5" s="18">
        <f t="shared" ref="B5:B14" si="0">C5+D5</f>
        <v>469</v>
      </c>
      <c r="C5" s="19">
        <f>E5+G5+I5+K5+M5+B18+D18+F18+H18+J18+L18+N18</f>
        <v>246</v>
      </c>
      <c r="D5" s="19">
        <f>F5+H5+J5+L5+N5+C18+E18+G18+I18+K18+M18+O18</f>
        <v>223</v>
      </c>
      <c r="E5" s="19">
        <v>25</v>
      </c>
      <c r="F5" s="19">
        <v>23</v>
      </c>
      <c r="G5" s="19">
        <v>18</v>
      </c>
      <c r="H5" s="19">
        <v>10</v>
      </c>
      <c r="I5" s="19">
        <v>17</v>
      </c>
      <c r="J5" s="19">
        <v>14</v>
      </c>
      <c r="K5" s="19">
        <v>23</v>
      </c>
      <c r="L5" s="19">
        <v>17</v>
      </c>
      <c r="M5" s="19">
        <v>22</v>
      </c>
      <c r="N5" s="19">
        <v>21</v>
      </c>
    </row>
    <row r="6" spans="1:16" ht="30" customHeight="1">
      <c r="A6" s="9" t="s">
        <v>49</v>
      </c>
      <c r="B6" s="18">
        <f t="shared" si="0"/>
        <v>467</v>
      </c>
      <c r="C6" s="19">
        <f t="shared" ref="C6:D14" si="1">E6+G6+I6+K6+M6+B19+D19+F19+H19+J19+L19+N19</f>
        <v>229</v>
      </c>
      <c r="D6" s="19">
        <f t="shared" si="1"/>
        <v>238</v>
      </c>
      <c r="E6" s="19">
        <v>19</v>
      </c>
      <c r="F6" s="19">
        <v>10</v>
      </c>
      <c r="G6" s="19">
        <v>16</v>
      </c>
      <c r="H6" s="19">
        <v>14</v>
      </c>
      <c r="I6" s="19">
        <v>24</v>
      </c>
      <c r="J6" s="19">
        <v>30</v>
      </c>
      <c r="K6" s="19">
        <v>23</v>
      </c>
      <c r="L6" s="19">
        <v>15</v>
      </c>
      <c r="M6" s="19">
        <v>15</v>
      </c>
      <c r="N6" s="19">
        <v>20</v>
      </c>
    </row>
    <row r="7" spans="1:16" ht="30" customHeight="1">
      <c r="A7" s="9" t="s">
        <v>50</v>
      </c>
      <c r="B7" s="18">
        <f t="shared" si="0"/>
        <v>458</v>
      </c>
      <c r="C7" s="19">
        <f t="shared" si="1"/>
        <v>236</v>
      </c>
      <c r="D7" s="19">
        <f t="shared" si="1"/>
        <v>222</v>
      </c>
      <c r="E7" s="19">
        <v>21</v>
      </c>
      <c r="F7" s="19">
        <v>18</v>
      </c>
      <c r="G7" s="19">
        <v>18</v>
      </c>
      <c r="H7" s="19">
        <v>10</v>
      </c>
      <c r="I7" s="19">
        <v>14</v>
      </c>
      <c r="J7" s="19">
        <v>25</v>
      </c>
      <c r="K7" s="19">
        <v>22</v>
      </c>
      <c r="L7" s="19">
        <v>20</v>
      </c>
      <c r="M7" s="19">
        <v>19</v>
      </c>
      <c r="N7" s="19">
        <v>11</v>
      </c>
    </row>
    <row r="8" spans="1:16" ht="30" customHeight="1">
      <c r="A8" s="9" t="s">
        <v>51</v>
      </c>
      <c r="B8" s="18">
        <f t="shared" si="0"/>
        <v>441</v>
      </c>
      <c r="C8" s="19">
        <f t="shared" si="1"/>
        <v>216</v>
      </c>
      <c r="D8" s="19">
        <f t="shared" si="1"/>
        <v>225</v>
      </c>
      <c r="E8" s="19">
        <v>24</v>
      </c>
      <c r="F8" s="19">
        <v>13</v>
      </c>
      <c r="G8" s="19">
        <v>11</v>
      </c>
      <c r="H8" s="19">
        <v>17</v>
      </c>
      <c r="I8" s="19">
        <v>16</v>
      </c>
      <c r="J8" s="19">
        <v>28</v>
      </c>
      <c r="K8" s="19">
        <v>12</v>
      </c>
      <c r="L8" s="19">
        <v>13</v>
      </c>
      <c r="M8" s="19">
        <v>15</v>
      </c>
      <c r="N8" s="19">
        <v>18</v>
      </c>
    </row>
    <row r="9" spans="1:16" ht="30" customHeight="1">
      <c r="A9" s="9" t="s">
        <v>52</v>
      </c>
      <c r="B9" s="18">
        <f>C9+D9</f>
        <v>397</v>
      </c>
      <c r="C9" s="19">
        <f t="shared" si="1"/>
        <v>193</v>
      </c>
      <c r="D9" s="19">
        <f t="shared" si="1"/>
        <v>204</v>
      </c>
      <c r="E9" s="19">
        <v>20</v>
      </c>
      <c r="F9" s="19">
        <v>14</v>
      </c>
      <c r="G9" s="19">
        <v>16</v>
      </c>
      <c r="H9" s="19">
        <v>14</v>
      </c>
      <c r="I9" s="19">
        <v>19</v>
      </c>
      <c r="J9" s="19">
        <v>21</v>
      </c>
      <c r="K9" s="19">
        <v>13</v>
      </c>
      <c r="L9" s="19">
        <v>13</v>
      </c>
      <c r="M9" s="19">
        <v>10</v>
      </c>
      <c r="N9" s="19">
        <v>18</v>
      </c>
    </row>
    <row r="10" spans="1:16" ht="30" customHeight="1">
      <c r="A10" s="9" t="s">
        <v>53</v>
      </c>
      <c r="B10" s="18">
        <f>C10+D10</f>
        <v>374</v>
      </c>
      <c r="C10" s="19">
        <f t="shared" si="1"/>
        <v>196</v>
      </c>
      <c r="D10" s="19">
        <f t="shared" si="1"/>
        <v>178</v>
      </c>
      <c r="E10" s="19">
        <v>19</v>
      </c>
      <c r="F10" s="19">
        <v>20</v>
      </c>
      <c r="G10" s="19">
        <v>19</v>
      </c>
      <c r="H10" s="19">
        <v>9</v>
      </c>
      <c r="I10" s="19">
        <v>26</v>
      </c>
      <c r="J10" s="19">
        <v>15</v>
      </c>
      <c r="K10" s="19">
        <v>9</v>
      </c>
      <c r="L10" s="19">
        <v>13</v>
      </c>
      <c r="M10" s="19">
        <v>11</v>
      </c>
      <c r="N10" s="19">
        <v>20</v>
      </c>
    </row>
    <row r="11" spans="1:16" ht="30" customHeight="1">
      <c r="A11" s="9" t="s">
        <v>54</v>
      </c>
      <c r="B11" s="18">
        <f>C11+D11</f>
        <v>375</v>
      </c>
      <c r="C11" s="19">
        <f t="shared" si="1"/>
        <v>196</v>
      </c>
      <c r="D11" s="19">
        <f t="shared" si="1"/>
        <v>179</v>
      </c>
      <c r="E11" s="19">
        <v>22</v>
      </c>
      <c r="F11" s="19">
        <v>16</v>
      </c>
      <c r="G11" s="19">
        <v>22</v>
      </c>
      <c r="H11" s="19">
        <v>12</v>
      </c>
      <c r="I11" s="19">
        <v>18</v>
      </c>
      <c r="J11" s="19">
        <v>19</v>
      </c>
      <c r="K11" s="19">
        <v>17</v>
      </c>
      <c r="L11" s="19">
        <v>13</v>
      </c>
      <c r="M11" s="19">
        <v>10</v>
      </c>
      <c r="N11" s="19">
        <v>14</v>
      </c>
    </row>
    <row r="12" spans="1:16" ht="30" customHeight="1">
      <c r="A12" s="9" t="s">
        <v>55</v>
      </c>
      <c r="B12" s="18">
        <f>C12+D12</f>
        <v>338</v>
      </c>
      <c r="C12" s="19">
        <f t="shared" si="1"/>
        <v>165</v>
      </c>
      <c r="D12" s="19">
        <f t="shared" si="1"/>
        <v>173</v>
      </c>
      <c r="E12" s="19">
        <v>14</v>
      </c>
      <c r="F12" s="19">
        <v>13</v>
      </c>
      <c r="G12" s="19">
        <v>15</v>
      </c>
      <c r="H12" s="19">
        <v>15</v>
      </c>
      <c r="I12" s="19">
        <v>10</v>
      </c>
      <c r="J12" s="19">
        <v>21</v>
      </c>
      <c r="K12" s="19">
        <v>17</v>
      </c>
      <c r="L12" s="19">
        <v>15</v>
      </c>
      <c r="M12" s="19">
        <v>15</v>
      </c>
      <c r="N12" s="19">
        <v>15</v>
      </c>
    </row>
    <row r="13" spans="1:16" ht="30" customHeight="1">
      <c r="A13" s="9" t="s">
        <v>56</v>
      </c>
      <c r="B13" s="18">
        <f t="shared" si="0"/>
        <v>301</v>
      </c>
      <c r="C13" s="19">
        <f t="shared" si="1"/>
        <v>137</v>
      </c>
      <c r="D13" s="19">
        <f t="shared" si="1"/>
        <v>164</v>
      </c>
      <c r="E13" s="19">
        <v>6</v>
      </c>
      <c r="F13" s="19">
        <v>11</v>
      </c>
      <c r="G13" s="19">
        <v>9</v>
      </c>
      <c r="H13" s="19">
        <v>7</v>
      </c>
      <c r="I13" s="19">
        <v>15</v>
      </c>
      <c r="J13" s="19">
        <v>14</v>
      </c>
      <c r="K13" s="19">
        <v>12</v>
      </c>
      <c r="L13" s="19">
        <v>21</v>
      </c>
      <c r="M13" s="19">
        <v>11</v>
      </c>
      <c r="N13" s="19">
        <v>15</v>
      </c>
    </row>
    <row r="14" spans="1:16" ht="30" customHeight="1">
      <c r="A14" s="9" t="s">
        <v>57</v>
      </c>
      <c r="B14" s="18">
        <f t="shared" si="0"/>
        <v>313</v>
      </c>
      <c r="C14" s="19">
        <f t="shared" si="1"/>
        <v>167</v>
      </c>
      <c r="D14" s="19">
        <f t="shared" si="1"/>
        <v>146</v>
      </c>
      <c r="E14" s="19">
        <v>20</v>
      </c>
      <c r="F14" s="19">
        <v>13</v>
      </c>
      <c r="G14" s="19">
        <v>13</v>
      </c>
      <c r="H14" s="19">
        <v>12</v>
      </c>
      <c r="I14" s="19">
        <v>22</v>
      </c>
      <c r="J14" s="19">
        <v>14</v>
      </c>
      <c r="K14" s="19">
        <v>8</v>
      </c>
      <c r="L14" s="19">
        <v>7</v>
      </c>
      <c r="M14" s="19">
        <v>12</v>
      </c>
      <c r="N14" s="19">
        <v>17</v>
      </c>
    </row>
    <row r="15" spans="1:16" ht="17.25" customHeight="1">
      <c r="A15" s="20"/>
      <c r="B15" s="20"/>
      <c r="C15" s="20"/>
      <c r="D15" s="20"/>
      <c r="E15" s="20"/>
      <c r="F15" s="20"/>
      <c r="G15" s="20"/>
      <c r="H15" s="20"/>
      <c r="I15" s="20"/>
      <c r="J15" s="20"/>
      <c r="K15" s="20"/>
      <c r="L15" s="20"/>
      <c r="M15" s="20"/>
      <c r="N15" s="20"/>
      <c r="O15" s="22"/>
    </row>
    <row r="16" spans="1:16" ht="30" customHeight="1">
      <c r="A16" s="248" t="s">
        <v>2</v>
      </c>
      <c r="B16" s="248" t="s">
        <v>116</v>
      </c>
      <c r="C16" s="260"/>
      <c r="D16" s="248" t="s">
        <v>129</v>
      </c>
      <c r="E16" s="260"/>
      <c r="F16" s="248" t="s">
        <v>118</v>
      </c>
      <c r="G16" s="260"/>
      <c r="H16" s="248" t="s">
        <v>119</v>
      </c>
      <c r="I16" s="260"/>
      <c r="J16" s="248" t="s">
        <v>120</v>
      </c>
      <c r="K16" s="260"/>
      <c r="L16" s="248" t="s">
        <v>121</v>
      </c>
      <c r="M16" s="260"/>
      <c r="N16" s="248" t="s">
        <v>122</v>
      </c>
      <c r="O16" s="260"/>
      <c r="P16" s="23"/>
    </row>
    <row r="17" spans="1:16" ht="30" customHeight="1">
      <c r="A17" s="248"/>
      <c r="B17" s="9" t="s">
        <v>9</v>
      </c>
      <c r="C17" s="9" t="s">
        <v>10</v>
      </c>
      <c r="D17" s="9" t="s">
        <v>9</v>
      </c>
      <c r="E17" s="9" t="s">
        <v>10</v>
      </c>
      <c r="F17" s="9" t="s">
        <v>9</v>
      </c>
      <c r="G17" s="9" t="s">
        <v>10</v>
      </c>
      <c r="H17" s="9" t="s">
        <v>9</v>
      </c>
      <c r="I17" s="9" t="s">
        <v>10</v>
      </c>
      <c r="J17" s="9" t="s">
        <v>9</v>
      </c>
      <c r="K17" s="9" t="s">
        <v>10</v>
      </c>
      <c r="L17" s="9" t="s">
        <v>9</v>
      </c>
      <c r="M17" s="9" t="s">
        <v>10</v>
      </c>
      <c r="N17" s="9" t="s">
        <v>9</v>
      </c>
      <c r="O17" s="9" t="s">
        <v>10</v>
      </c>
      <c r="P17" s="23"/>
    </row>
    <row r="18" spans="1:16" ht="30" customHeight="1">
      <c r="A18" s="9" t="s">
        <v>48</v>
      </c>
      <c r="B18" s="19">
        <v>23</v>
      </c>
      <c r="C18" s="19">
        <v>20</v>
      </c>
      <c r="D18" s="19">
        <v>20</v>
      </c>
      <c r="E18" s="19">
        <v>19</v>
      </c>
      <c r="F18" s="19">
        <v>23</v>
      </c>
      <c r="G18" s="19">
        <v>22</v>
      </c>
      <c r="H18" s="19">
        <v>16</v>
      </c>
      <c r="I18" s="19">
        <v>20</v>
      </c>
      <c r="J18" s="19">
        <v>21</v>
      </c>
      <c r="K18" s="19">
        <v>20</v>
      </c>
      <c r="L18" s="19">
        <v>19</v>
      </c>
      <c r="M18" s="19">
        <v>19</v>
      </c>
      <c r="N18" s="19">
        <v>19</v>
      </c>
      <c r="O18" s="19">
        <v>18</v>
      </c>
      <c r="P18" s="23"/>
    </row>
    <row r="19" spans="1:16" ht="30" customHeight="1">
      <c r="A19" s="9" t="s">
        <v>49</v>
      </c>
      <c r="B19" s="19">
        <v>19</v>
      </c>
      <c r="C19" s="19">
        <v>28</v>
      </c>
      <c r="D19" s="19">
        <v>19</v>
      </c>
      <c r="E19" s="19">
        <v>23</v>
      </c>
      <c r="F19" s="19">
        <v>18</v>
      </c>
      <c r="G19" s="19">
        <v>18</v>
      </c>
      <c r="H19" s="19">
        <v>22</v>
      </c>
      <c r="I19" s="19">
        <v>21</v>
      </c>
      <c r="J19" s="19">
        <v>21</v>
      </c>
      <c r="K19" s="19">
        <v>19</v>
      </c>
      <c r="L19" s="19">
        <v>17</v>
      </c>
      <c r="M19" s="19">
        <v>18</v>
      </c>
      <c r="N19" s="19">
        <v>16</v>
      </c>
      <c r="O19" s="19">
        <v>22</v>
      </c>
      <c r="P19" s="23"/>
    </row>
    <row r="20" spans="1:16" ht="30" customHeight="1">
      <c r="A20" s="9" t="s">
        <v>50</v>
      </c>
      <c r="B20" s="19">
        <v>20</v>
      </c>
      <c r="C20" s="19">
        <v>20</v>
      </c>
      <c r="D20" s="19">
        <v>29</v>
      </c>
      <c r="E20" s="19">
        <v>17</v>
      </c>
      <c r="F20" s="19">
        <v>22</v>
      </c>
      <c r="G20" s="19">
        <v>19</v>
      </c>
      <c r="H20" s="19">
        <v>17</v>
      </c>
      <c r="I20" s="19">
        <v>33</v>
      </c>
      <c r="J20" s="19">
        <v>18</v>
      </c>
      <c r="K20" s="19">
        <v>15</v>
      </c>
      <c r="L20" s="19">
        <v>16</v>
      </c>
      <c r="M20" s="19">
        <v>16</v>
      </c>
      <c r="N20" s="19">
        <v>20</v>
      </c>
      <c r="O20" s="19">
        <v>18</v>
      </c>
      <c r="P20" s="23"/>
    </row>
    <row r="21" spans="1:16" ht="30" customHeight="1">
      <c r="A21" s="9" t="s">
        <v>51</v>
      </c>
      <c r="B21" s="19">
        <v>15</v>
      </c>
      <c r="C21" s="19">
        <v>13</v>
      </c>
      <c r="D21" s="19">
        <v>32</v>
      </c>
      <c r="E21" s="19">
        <v>11</v>
      </c>
      <c r="F21" s="19">
        <v>22</v>
      </c>
      <c r="G21" s="19">
        <v>23</v>
      </c>
      <c r="H21" s="19">
        <v>14</v>
      </c>
      <c r="I21" s="19">
        <v>19</v>
      </c>
      <c r="J21" s="19">
        <v>19</v>
      </c>
      <c r="K21" s="19">
        <v>31</v>
      </c>
      <c r="L21" s="19">
        <v>25</v>
      </c>
      <c r="M21" s="19">
        <v>22</v>
      </c>
      <c r="N21" s="19">
        <v>11</v>
      </c>
      <c r="O21" s="19">
        <v>17</v>
      </c>
      <c r="P21" s="23"/>
    </row>
    <row r="22" spans="1:16" ht="30" customHeight="1">
      <c r="A22" s="9" t="s">
        <v>52</v>
      </c>
      <c r="B22" s="19">
        <v>15</v>
      </c>
      <c r="C22" s="19">
        <v>12</v>
      </c>
      <c r="D22" s="19">
        <v>12</v>
      </c>
      <c r="E22" s="19">
        <v>20</v>
      </c>
      <c r="F22" s="19">
        <v>17</v>
      </c>
      <c r="G22" s="19">
        <v>20</v>
      </c>
      <c r="H22" s="19">
        <v>21</v>
      </c>
      <c r="I22" s="19">
        <v>21</v>
      </c>
      <c r="J22" s="19">
        <v>15</v>
      </c>
      <c r="K22" s="19">
        <v>14</v>
      </c>
      <c r="L22" s="19">
        <v>22</v>
      </c>
      <c r="M22" s="19">
        <v>22</v>
      </c>
      <c r="N22" s="19">
        <v>13</v>
      </c>
      <c r="O22" s="19">
        <v>15</v>
      </c>
      <c r="P22" s="23"/>
    </row>
    <row r="23" spans="1:16" ht="30" customHeight="1">
      <c r="A23" s="9" t="s">
        <v>53</v>
      </c>
      <c r="B23" s="19">
        <v>16</v>
      </c>
      <c r="C23" s="19">
        <v>6</v>
      </c>
      <c r="D23" s="19">
        <v>12</v>
      </c>
      <c r="E23" s="19">
        <v>13</v>
      </c>
      <c r="F23" s="19">
        <v>23</v>
      </c>
      <c r="G23" s="19">
        <v>15</v>
      </c>
      <c r="H23" s="19">
        <v>14</v>
      </c>
      <c r="I23" s="19">
        <v>13</v>
      </c>
      <c r="J23" s="19">
        <v>15</v>
      </c>
      <c r="K23" s="19">
        <v>21</v>
      </c>
      <c r="L23" s="19">
        <v>16</v>
      </c>
      <c r="M23" s="19">
        <v>16</v>
      </c>
      <c r="N23" s="19">
        <v>16</v>
      </c>
      <c r="O23" s="19">
        <v>17</v>
      </c>
      <c r="P23" s="23"/>
    </row>
    <row r="24" spans="1:16" ht="30" customHeight="1">
      <c r="A24" s="9" t="s">
        <v>54</v>
      </c>
      <c r="B24" s="19">
        <v>20</v>
      </c>
      <c r="C24" s="19">
        <v>18</v>
      </c>
      <c r="D24" s="19">
        <v>10</v>
      </c>
      <c r="E24" s="19">
        <v>10</v>
      </c>
      <c r="F24" s="19">
        <v>14</v>
      </c>
      <c r="G24" s="19">
        <v>16</v>
      </c>
      <c r="H24" s="19">
        <v>16</v>
      </c>
      <c r="I24" s="19">
        <v>15</v>
      </c>
      <c r="J24" s="19">
        <v>16</v>
      </c>
      <c r="K24" s="19">
        <v>18</v>
      </c>
      <c r="L24" s="19">
        <v>17</v>
      </c>
      <c r="M24" s="19">
        <v>17</v>
      </c>
      <c r="N24" s="19">
        <v>14</v>
      </c>
      <c r="O24" s="19">
        <v>11</v>
      </c>
      <c r="P24" s="23"/>
    </row>
    <row r="25" spans="1:16" ht="30" customHeight="1">
      <c r="A25" s="9" t="s">
        <v>55</v>
      </c>
      <c r="B25" s="19">
        <v>14</v>
      </c>
      <c r="C25" s="19">
        <v>11</v>
      </c>
      <c r="D25" s="19">
        <v>12</v>
      </c>
      <c r="E25" s="19">
        <v>15</v>
      </c>
      <c r="F25" s="19">
        <v>14</v>
      </c>
      <c r="G25" s="19">
        <v>17</v>
      </c>
      <c r="H25" s="19">
        <v>15</v>
      </c>
      <c r="I25" s="19">
        <v>14</v>
      </c>
      <c r="J25" s="19">
        <v>13</v>
      </c>
      <c r="K25" s="19">
        <v>12</v>
      </c>
      <c r="L25" s="19">
        <v>14</v>
      </c>
      <c r="M25" s="19">
        <v>12</v>
      </c>
      <c r="N25" s="19">
        <v>12</v>
      </c>
      <c r="O25" s="19">
        <v>13</v>
      </c>
      <c r="P25" s="23"/>
    </row>
    <row r="26" spans="1:16" ht="30" customHeight="1">
      <c r="A26" s="9" t="s">
        <v>56</v>
      </c>
      <c r="B26" s="19">
        <v>15</v>
      </c>
      <c r="C26" s="19">
        <v>10</v>
      </c>
      <c r="D26" s="19">
        <v>16</v>
      </c>
      <c r="E26" s="19">
        <v>14</v>
      </c>
      <c r="F26" s="19">
        <v>12</v>
      </c>
      <c r="G26" s="19">
        <v>11</v>
      </c>
      <c r="H26" s="19">
        <v>10</v>
      </c>
      <c r="I26" s="19">
        <v>13</v>
      </c>
      <c r="J26" s="19">
        <v>8</v>
      </c>
      <c r="K26" s="19">
        <v>16</v>
      </c>
      <c r="L26" s="19">
        <v>10</v>
      </c>
      <c r="M26" s="19">
        <v>16</v>
      </c>
      <c r="N26" s="19">
        <v>13</v>
      </c>
      <c r="O26" s="19">
        <v>16</v>
      </c>
      <c r="P26" s="23"/>
    </row>
    <row r="27" spans="1:16" ht="30" customHeight="1">
      <c r="A27" s="9" t="s">
        <v>57</v>
      </c>
      <c r="B27" s="19">
        <v>15</v>
      </c>
      <c r="C27" s="19">
        <v>12</v>
      </c>
      <c r="D27" s="19">
        <v>14</v>
      </c>
      <c r="E27" s="19">
        <v>15</v>
      </c>
      <c r="F27" s="19">
        <v>11</v>
      </c>
      <c r="G27" s="19">
        <v>13</v>
      </c>
      <c r="H27" s="19">
        <v>11</v>
      </c>
      <c r="I27" s="19">
        <v>13</v>
      </c>
      <c r="J27" s="19">
        <v>12</v>
      </c>
      <c r="K27" s="19">
        <v>13</v>
      </c>
      <c r="L27" s="19">
        <v>17</v>
      </c>
      <c r="M27" s="19">
        <v>12</v>
      </c>
      <c r="N27" s="19">
        <v>12</v>
      </c>
      <c r="O27" s="19">
        <v>5</v>
      </c>
      <c r="P27" s="23"/>
    </row>
    <row r="28" spans="1:16" ht="30" customHeight="1">
      <c r="A28" s="262"/>
      <c r="B28" s="262"/>
      <c r="C28" s="262"/>
      <c r="D28" s="262"/>
      <c r="K28" s="250" t="s">
        <v>100</v>
      </c>
      <c r="L28" s="240"/>
      <c r="M28" s="240"/>
      <c r="N28" s="240"/>
      <c r="O28" s="240"/>
    </row>
  </sheetData>
  <mergeCells count="17">
    <mergeCell ref="K3:L3"/>
    <mergeCell ref="A28:D28"/>
    <mergeCell ref="K28:O28"/>
    <mergeCell ref="M3:N3"/>
    <mergeCell ref="A16:A17"/>
    <mergeCell ref="B16:C16"/>
    <mergeCell ref="D16:E16"/>
    <mergeCell ref="F16:G16"/>
    <mergeCell ref="H16:I16"/>
    <mergeCell ref="J16:K16"/>
    <mergeCell ref="L16:M16"/>
    <mergeCell ref="N16:O16"/>
    <mergeCell ref="A3:A4"/>
    <mergeCell ref="B3:D3"/>
    <mergeCell ref="E3:F3"/>
    <mergeCell ref="G3:H3"/>
    <mergeCell ref="I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topLeftCell="A16" zoomScale="70" zoomScaleNormal="70" workbookViewId="0">
      <selection activeCell="C3" sqref="C3:E4"/>
    </sheetView>
  </sheetViews>
  <sheetFormatPr defaultRowHeight="17.25"/>
  <cols>
    <col min="1" max="1" width="13.125" style="1" customWidth="1"/>
    <col min="2" max="15" width="8.75" style="1" customWidth="1"/>
    <col min="16" max="16" width="9.375" style="1" customWidth="1"/>
    <col min="17" max="16384" width="9" style="1"/>
  </cols>
  <sheetData>
    <row r="1" spans="1:16">
      <c r="A1" s="1" t="s">
        <v>130</v>
      </c>
    </row>
    <row r="2" spans="1:16">
      <c r="N2" s="2" t="s">
        <v>96</v>
      </c>
    </row>
    <row r="3" spans="1:16" ht="30" customHeight="1">
      <c r="A3" s="241" t="s">
        <v>2</v>
      </c>
      <c r="B3" s="248" t="s">
        <v>127</v>
      </c>
      <c r="C3" s="249"/>
      <c r="D3" s="249"/>
      <c r="E3" s="248" t="s">
        <v>128</v>
      </c>
      <c r="F3" s="249"/>
      <c r="G3" s="248" t="s">
        <v>112</v>
      </c>
      <c r="H3" s="249"/>
      <c r="I3" s="248" t="s">
        <v>113</v>
      </c>
      <c r="J3" s="249"/>
      <c r="K3" s="248" t="s">
        <v>114</v>
      </c>
      <c r="L3" s="249"/>
      <c r="M3" s="248" t="s">
        <v>115</v>
      </c>
      <c r="N3" s="249"/>
    </row>
    <row r="4" spans="1:16" ht="30" customHeight="1">
      <c r="A4" s="242"/>
      <c r="B4" s="9" t="s">
        <v>8</v>
      </c>
      <c r="C4" s="9" t="s">
        <v>9</v>
      </c>
      <c r="D4" s="9" t="s">
        <v>10</v>
      </c>
      <c r="E4" s="9" t="s">
        <v>9</v>
      </c>
      <c r="F4" s="9" t="s">
        <v>10</v>
      </c>
      <c r="G4" s="9" t="s">
        <v>9</v>
      </c>
      <c r="H4" s="9" t="s">
        <v>10</v>
      </c>
      <c r="I4" s="9" t="s">
        <v>9</v>
      </c>
      <c r="J4" s="9" t="s">
        <v>10</v>
      </c>
      <c r="K4" s="9" t="s">
        <v>9</v>
      </c>
      <c r="L4" s="9" t="s">
        <v>10</v>
      </c>
      <c r="M4" s="9" t="s">
        <v>9</v>
      </c>
      <c r="N4" s="9" t="s">
        <v>10</v>
      </c>
    </row>
    <row r="5" spans="1:16" ht="30" customHeight="1">
      <c r="A5" s="9" t="s">
        <v>48</v>
      </c>
      <c r="B5" s="18">
        <f t="shared" ref="B5:B11" si="0">C5+D5</f>
        <v>509</v>
      </c>
      <c r="C5" s="19">
        <f t="shared" ref="C5:D14" si="1">E5+G5+I5+K5+M5+B18+D18+F18+H18+J18+L18+N18</f>
        <v>275</v>
      </c>
      <c r="D5" s="19">
        <f t="shared" si="1"/>
        <v>234</v>
      </c>
      <c r="E5" s="19">
        <v>27</v>
      </c>
      <c r="F5" s="19">
        <v>21</v>
      </c>
      <c r="G5" s="19">
        <v>32</v>
      </c>
      <c r="H5" s="19">
        <v>38</v>
      </c>
      <c r="I5" s="19">
        <v>22</v>
      </c>
      <c r="J5" s="19">
        <v>21</v>
      </c>
      <c r="K5" s="19">
        <v>30</v>
      </c>
      <c r="L5" s="19">
        <v>21</v>
      </c>
      <c r="M5" s="19">
        <v>13</v>
      </c>
      <c r="N5" s="19">
        <v>27</v>
      </c>
    </row>
    <row r="6" spans="1:16" ht="30" customHeight="1">
      <c r="A6" s="9" t="s">
        <v>49</v>
      </c>
      <c r="B6" s="18">
        <f t="shared" si="0"/>
        <v>534</v>
      </c>
      <c r="C6" s="19">
        <f t="shared" si="1"/>
        <v>265</v>
      </c>
      <c r="D6" s="19">
        <f t="shared" si="1"/>
        <v>269</v>
      </c>
      <c r="E6" s="19">
        <v>30</v>
      </c>
      <c r="F6" s="19">
        <v>22</v>
      </c>
      <c r="G6" s="19">
        <v>26</v>
      </c>
      <c r="H6" s="19">
        <v>20</v>
      </c>
      <c r="I6" s="19">
        <v>25</v>
      </c>
      <c r="J6" s="19">
        <v>24</v>
      </c>
      <c r="K6" s="19">
        <v>17</v>
      </c>
      <c r="L6" s="19">
        <v>23</v>
      </c>
      <c r="M6" s="19">
        <v>23</v>
      </c>
      <c r="N6" s="19">
        <v>26</v>
      </c>
    </row>
    <row r="7" spans="1:16" ht="30" customHeight="1">
      <c r="A7" s="9" t="s">
        <v>50</v>
      </c>
      <c r="B7" s="18">
        <f t="shared" si="0"/>
        <v>539</v>
      </c>
      <c r="C7" s="19">
        <f t="shared" si="1"/>
        <v>259</v>
      </c>
      <c r="D7" s="19">
        <f t="shared" si="1"/>
        <v>280</v>
      </c>
      <c r="E7" s="19">
        <v>30</v>
      </c>
      <c r="F7" s="19">
        <v>34</v>
      </c>
      <c r="G7" s="19">
        <v>24</v>
      </c>
      <c r="H7" s="19">
        <v>26</v>
      </c>
      <c r="I7" s="19">
        <v>29</v>
      </c>
      <c r="J7" s="19">
        <v>20</v>
      </c>
      <c r="K7" s="19">
        <v>22</v>
      </c>
      <c r="L7" s="19">
        <v>13</v>
      </c>
      <c r="M7" s="19">
        <v>13</v>
      </c>
      <c r="N7" s="19">
        <v>25</v>
      </c>
    </row>
    <row r="8" spans="1:16" ht="30" customHeight="1">
      <c r="A8" s="9" t="s">
        <v>51</v>
      </c>
      <c r="B8" s="18">
        <f t="shared" si="0"/>
        <v>589</v>
      </c>
      <c r="C8" s="19">
        <f t="shared" si="1"/>
        <v>305</v>
      </c>
      <c r="D8" s="19">
        <f t="shared" si="1"/>
        <v>284</v>
      </c>
      <c r="E8" s="19">
        <v>30</v>
      </c>
      <c r="F8" s="19">
        <v>26</v>
      </c>
      <c r="G8" s="19">
        <v>25</v>
      </c>
      <c r="H8" s="19">
        <v>28</v>
      </c>
      <c r="I8" s="19">
        <v>34</v>
      </c>
      <c r="J8" s="19">
        <v>25</v>
      </c>
      <c r="K8" s="19">
        <v>28</v>
      </c>
      <c r="L8" s="19">
        <v>22</v>
      </c>
      <c r="M8" s="19">
        <v>26</v>
      </c>
      <c r="N8" s="19">
        <v>24</v>
      </c>
    </row>
    <row r="9" spans="1:16" ht="30" customHeight="1">
      <c r="A9" s="9" t="s">
        <v>52</v>
      </c>
      <c r="B9" s="18">
        <f t="shared" si="0"/>
        <v>525</v>
      </c>
      <c r="C9" s="19">
        <f t="shared" si="1"/>
        <v>258</v>
      </c>
      <c r="D9" s="19">
        <f t="shared" si="1"/>
        <v>267</v>
      </c>
      <c r="E9" s="19">
        <v>33</v>
      </c>
      <c r="F9" s="19">
        <v>33</v>
      </c>
      <c r="G9" s="19">
        <v>20</v>
      </c>
      <c r="H9" s="19">
        <v>27</v>
      </c>
      <c r="I9" s="19">
        <v>36</v>
      </c>
      <c r="J9" s="19">
        <v>16</v>
      </c>
      <c r="K9" s="19">
        <v>23</v>
      </c>
      <c r="L9" s="19">
        <v>23</v>
      </c>
      <c r="M9" s="19">
        <v>17</v>
      </c>
      <c r="N9" s="19">
        <v>19</v>
      </c>
    </row>
    <row r="10" spans="1:16" ht="30" customHeight="1">
      <c r="A10" s="9" t="s">
        <v>53</v>
      </c>
      <c r="B10" s="18">
        <f t="shared" si="0"/>
        <v>519</v>
      </c>
      <c r="C10" s="19">
        <f t="shared" si="1"/>
        <v>256</v>
      </c>
      <c r="D10" s="19">
        <f t="shared" si="1"/>
        <v>263</v>
      </c>
      <c r="E10" s="19">
        <v>37</v>
      </c>
      <c r="F10" s="19">
        <v>24</v>
      </c>
      <c r="G10" s="19">
        <v>21</v>
      </c>
      <c r="H10" s="19">
        <v>23</v>
      </c>
      <c r="I10" s="19">
        <v>25</v>
      </c>
      <c r="J10" s="19">
        <v>21</v>
      </c>
      <c r="K10" s="19">
        <v>14</v>
      </c>
      <c r="L10" s="19">
        <v>29</v>
      </c>
      <c r="M10" s="19">
        <v>23</v>
      </c>
      <c r="N10" s="19">
        <v>26</v>
      </c>
    </row>
    <row r="11" spans="1:16" ht="30" customHeight="1">
      <c r="A11" s="9" t="s">
        <v>54</v>
      </c>
      <c r="B11" s="18">
        <f t="shared" si="0"/>
        <v>603</v>
      </c>
      <c r="C11" s="19">
        <f t="shared" si="1"/>
        <v>295</v>
      </c>
      <c r="D11" s="19">
        <f t="shared" si="1"/>
        <v>308</v>
      </c>
      <c r="E11" s="19">
        <v>33</v>
      </c>
      <c r="F11" s="19">
        <v>39</v>
      </c>
      <c r="G11" s="19">
        <v>31</v>
      </c>
      <c r="H11" s="19">
        <v>21</v>
      </c>
      <c r="I11" s="19">
        <v>15</v>
      </c>
      <c r="J11" s="19">
        <v>26</v>
      </c>
      <c r="K11" s="19">
        <v>25</v>
      </c>
      <c r="L11" s="19">
        <v>22</v>
      </c>
      <c r="M11" s="19">
        <v>24</v>
      </c>
      <c r="N11" s="19">
        <v>23</v>
      </c>
    </row>
    <row r="12" spans="1:16" ht="30" customHeight="1">
      <c r="A12" s="9" t="s">
        <v>55</v>
      </c>
      <c r="B12" s="18">
        <f>C12+D12</f>
        <v>586</v>
      </c>
      <c r="C12" s="19">
        <f t="shared" si="1"/>
        <v>316</v>
      </c>
      <c r="D12" s="19">
        <f t="shared" si="1"/>
        <v>270</v>
      </c>
      <c r="E12" s="19">
        <v>37</v>
      </c>
      <c r="F12" s="19">
        <v>37</v>
      </c>
      <c r="G12" s="19">
        <v>22</v>
      </c>
      <c r="H12" s="19">
        <v>21</v>
      </c>
      <c r="I12" s="19">
        <v>30</v>
      </c>
      <c r="J12" s="19">
        <v>34</v>
      </c>
      <c r="K12" s="19">
        <v>20</v>
      </c>
      <c r="L12" s="19">
        <v>22</v>
      </c>
      <c r="M12" s="19">
        <v>23</v>
      </c>
      <c r="N12" s="19">
        <v>24</v>
      </c>
    </row>
    <row r="13" spans="1:16" ht="30" customHeight="1">
      <c r="A13" s="9" t="s">
        <v>56</v>
      </c>
      <c r="B13" s="18">
        <f>C13+D13</f>
        <v>570</v>
      </c>
      <c r="C13" s="19">
        <f t="shared" si="1"/>
        <v>305</v>
      </c>
      <c r="D13" s="19">
        <f t="shared" si="1"/>
        <v>265</v>
      </c>
      <c r="E13" s="19">
        <v>27</v>
      </c>
      <c r="F13" s="19">
        <v>35</v>
      </c>
      <c r="G13" s="19">
        <v>19</v>
      </c>
      <c r="H13" s="19">
        <v>20</v>
      </c>
      <c r="I13" s="19">
        <v>19</v>
      </c>
      <c r="J13" s="19">
        <v>21</v>
      </c>
      <c r="K13" s="19">
        <v>21</v>
      </c>
      <c r="L13" s="19">
        <v>19</v>
      </c>
      <c r="M13" s="19">
        <v>27</v>
      </c>
      <c r="N13" s="19">
        <v>22</v>
      </c>
    </row>
    <row r="14" spans="1:16" ht="30" customHeight="1">
      <c r="A14" s="9" t="s">
        <v>57</v>
      </c>
      <c r="B14" s="18">
        <f>C14+D14</f>
        <v>636</v>
      </c>
      <c r="C14" s="19">
        <f t="shared" si="1"/>
        <v>310</v>
      </c>
      <c r="D14" s="19">
        <f t="shared" si="1"/>
        <v>326</v>
      </c>
      <c r="E14" s="19">
        <v>32</v>
      </c>
      <c r="F14" s="19">
        <v>41</v>
      </c>
      <c r="G14" s="19">
        <v>29</v>
      </c>
      <c r="H14" s="19">
        <v>26</v>
      </c>
      <c r="I14" s="19">
        <v>25</v>
      </c>
      <c r="J14" s="19">
        <v>17</v>
      </c>
      <c r="K14" s="19">
        <v>17</v>
      </c>
      <c r="L14" s="19">
        <v>27</v>
      </c>
      <c r="M14" s="19">
        <v>16</v>
      </c>
      <c r="N14" s="19">
        <v>29</v>
      </c>
    </row>
    <row r="15" spans="1:16" ht="17.25" customHeight="1">
      <c r="A15" s="20"/>
      <c r="B15" s="20"/>
      <c r="C15" s="20"/>
      <c r="D15" s="20"/>
      <c r="E15" s="20"/>
      <c r="F15" s="20"/>
      <c r="G15" s="20"/>
      <c r="H15" s="20"/>
      <c r="I15" s="20"/>
      <c r="J15" s="20"/>
      <c r="K15" s="20"/>
      <c r="L15" s="20"/>
      <c r="M15" s="20"/>
      <c r="N15" s="20"/>
      <c r="O15" s="22"/>
    </row>
    <row r="16" spans="1:16" ht="30" customHeight="1">
      <c r="A16" s="248" t="s">
        <v>2</v>
      </c>
      <c r="B16" s="248" t="s">
        <v>116</v>
      </c>
      <c r="C16" s="260"/>
      <c r="D16" s="248" t="s">
        <v>129</v>
      </c>
      <c r="E16" s="260"/>
      <c r="F16" s="248" t="s">
        <v>118</v>
      </c>
      <c r="G16" s="260"/>
      <c r="H16" s="248" t="s">
        <v>119</v>
      </c>
      <c r="I16" s="260"/>
      <c r="J16" s="248" t="s">
        <v>120</v>
      </c>
      <c r="K16" s="260"/>
      <c r="L16" s="248" t="s">
        <v>121</v>
      </c>
      <c r="M16" s="260"/>
      <c r="N16" s="248" t="s">
        <v>122</v>
      </c>
      <c r="O16" s="260"/>
      <c r="P16" s="23"/>
    </row>
    <row r="17" spans="1:16" ht="30" customHeight="1">
      <c r="A17" s="248"/>
      <c r="B17" s="9" t="s">
        <v>9</v>
      </c>
      <c r="C17" s="9" t="s">
        <v>10</v>
      </c>
      <c r="D17" s="9" t="s">
        <v>9</v>
      </c>
      <c r="E17" s="9" t="s">
        <v>10</v>
      </c>
      <c r="F17" s="9" t="s">
        <v>9</v>
      </c>
      <c r="G17" s="9" t="s">
        <v>10</v>
      </c>
      <c r="H17" s="9" t="s">
        <v>9</v>
      </c>
      <c r="I17" s="9" t="s">
        <v>10</v>
      </c>
      <c r="J17" s="9" t="s">
        <v>9</v>
      </c>
      <c r="K17" s="9" t="s">
        <v>10</v>
      </c>
      <c r="L17" s="9" t="s">
        <v>9</v>
      </c>
      <c r="M17" s="9" t="s">
        <v>10</v>
      </c>
      <c r="N17" s="9" t="s">
        <v>9</v>
      </c>
      <c r="O17" s="9" t="s">
        <v>10</v>
      </c>
      <c r="P17" s="23"/>
    </row>
    <row r="18" spans="1:16" ht="30" customHeight="1">
      <c r="A18" s="9" t="s">
        <v>48</v>
      </c>
      <c r="B18" s="19">
        <v>22</v>
      </c>
      <c r="C18" s="19">
        <v>16</v>
      </c>
      <c r="D18" s="19">
        <v>17</v>
      </c>
      <c r="E18" s="19">
        <v>14</v>
      </c>
      <c r="F18" s="19">
        <v>17</v>
      </c>
      <c r="G18" s="19">
        <v>16</v>
      </c>
      <c r="H18" s="19">
        <v>18</v>
      </c>
      <c r="I18" s="19">
        <v>14</v>
      </c>
      <c r="J18" s="19">
        <v>26</v>
      </c>
      <c r="K18" s="19">
        <v>11</v>
      </c>
      <c r="L18" s="19">
        <v>21</v>
      </c>
      <c r="M18" s="19">
        <v>14</v>
      </c>
      <c r="N18" s="19">
        <v>30</v>
      </c>
      <c r="O18" s="19">
        <v>21</v>
      </c>
      <c r="P18" s="23"/>
    </row>
    <row r="19" spans="1:16" ht="30" customHeight="1">
      <c r="A19" s="9" t="s">
        <v>49</v>
      </c>
      <c r="B19" s="19">
        <v>25</v>
      </c>
      <c r="C19" s="19">
        <v>22</v>
      </c>
      <c r="D19" s="19">
        <v>24</v>
      </c>
      <c r="E19" s="19">
        <v>26</v>
      </c>
      <c r="F19" s="19">
        <v>13</v>
      </c>
      <c r="G19" s="19">
        <v>19</v>
      </c>
      <c r="H19" s="19">
        <v>18</v>
      </c>
      <c r="I19" s="19">
        <v>18</v>
      </c>
      <c r="J19" s="19">
        <v>20</v>
      </c>
      <c r="K19" s="19">
        <v>18</v>
      </c>
      <c r="L19" s="19">
        <v>24</v>
      </c>
      <c r="M19" s="19">
        <v>27</v>
      </c>
      <c r="N19" s="19">
        <v>20</v>
      </c>
      <c r="O19" s="19">
        <v>24</v>
      </c>
      <c r="P19" s="23"/>
    </row>
    <row r="20" spans="1:16" ht="30" customHeight="1">
      <c r="A20" s="9" t="s">
        <v>50</v>
      </c>
      <c r="B20" s="19">
        <v>19</v>
      </c>
      <c r="C20" s="19">
        <v>23</v>
      </c>
      <c r="D20" s="19">
        <v>12</v>
      </c>
      <c r="E20" s="19">
        <v>19</v>
      </c>
      <c r="F20" s="19">
        <v>16</v>
      </c>
      <c r="G20" s="19">
        <v>24</v>
      </c>
      <c r="H20" s="19">
        <v>15</v>
      </c>
      <c r="I20" s="19">
        <v>22</v>
      </c>
      <c r="J20" s="19">
        <v>33</v>
      </c>
      <c r="K20" s="19">
        <v>25</v>
      </c>
      <c r="L20" s="19">
        <v>24</v>
      </c>
      <c r="M20" s="19">
        <v>24</v>
      </c>
      <c r="N20" s="19">
        <v>22</v>
      </c>
      <c r="O20" s="19">
        <v>25</v>
      </c>
      <c r="P20" s="23"/>
    </row>
    <row r="21" spans="1:16" ht="30" customHeight="1">
      <c r="A21" s="9" t="s">
        <v>51</v>
      </c>
      <c r="B21" s="19">
        <v>18</v>
      </c>
      <c r="C21" s="19">
        <v>11</v>
      </c>
      <c r="D21" s="19">
        <v>25</v>
      </c>
      <c r="E21" s="19">
        <v>24</v>
      </c>
      <c r="F21" s="19">
        <v>22</v>
      </c>
      <c r="G21" s="19">
        <v>19</v>
      </c>
      <c r="H21" s="19">
        <v>15</v>
      </c>
      <c r="I21" s="19">
        <v>19</v>
      </c>
      <c r="J21" s="19">
        <v>23</v>
      </c>
      <c r="K21" s="19">
        <v>33</v>
      </c>
      <c r="L21" s="19">
        <v>25</v>
      </c>
      <c r="M21" s="19">
        <v>30</v>
      </c>
      <c r="N21" s="19">
        <v>34</v>
      </c>
      <c r="O21" s="19">
        <v>23</v>
      </c>
      <c r="P21" s="23"/>
    </row>
    <row r="22" spans="1:16" ht="30" customHeight="1">
      <c r="A22" s="9" t="s">
        <v>52</v>
      </c>
      <c r="B22" s="19">
        <v>17</v>
      </c>
      <c r="C22" s="19">
        <v>17</v>
      </c>
      <c r="D22" s="19">
        <v>15</v>
      </c>
      <c r="E22" s="19">
        <v>21</v>
      </c>
      <c r="F22" s="19">
        <v>24</v>
      </c>
      <c r="G22" s="19">
        <v>24</v>
      </c>
      <c r="H22" s="19">
        <v>19</v>
      </c>
      <c r="I22" s="19">
        <v>19</v>
      </c>
      <c r="J22" s="19">
        <v>16</v>
      </c>
      <c r="K22" s="19">
        <v>27</v>
      </c>
      <c r="L22" s="19">
        <v>16</v>
      </c>
      <c r="M22" s="19">
        <v>24</v>
      </c>
      <c r="N22" s="19">
        <v>22</v>
      </c>
      <c r="O22" s="19">
        <v>17</v>
      </c>
      <c r="P22" s="23"/>
    </row>
    <row r="23" spans="1:16" ht="30" customHeight="1">
      <c r="A23" s="9" t="s">
        <v>53</v>
      </c>
      <c r="B23" s="19">
        <v>13</v>
      </c>
      <c r="C23" s="19">
        <v>15</v>
      </c>
      <c r="D23" s="19">
        <v>18</v>
      </c>
      <c r="E23" s="19">
        <v>15</v>
      </c>
      <c r="F23" s="19">
        <v>23</v>
      </c>
      <c r="G23" s="19">
        <v>20</v>
      </c>
      <c r="H23" s="19">
        <v>16</v>
      </c>
      <c r="I23" s="19">
        <v>21</v>
      </c>
      <c r="J23" s="19">
        <v>17</v>
      </c>
      <c r="K23" s="19">
        <v>23</v>
      </c>
      <c r="L23" s="19">
        <v>24</v>
      </c>
      <c r="M23" s="19">
        <v>21</v>
      </c>
      <c r="N23" s="19">
        <v>25</v>
      </c>
      <c r="O23" s="19">
        <v>25</v>
      </c>
      <c r="P23" s="23"/>
    </row>
    <row r="24" spans="1:16" ht="30" customHeight="1">
      <c r="A24" s="9" t="s">
        <v>54</v>
      </c>
      <c r="B24" s="19">
        <v>15</v>
      </c>
      <c r="C24" s="19">
        <v>23</v>
      </c>
      <c r="D24" s="19">
        <v>21</v>
      </c>
      <c r="E24" s="19">
        <v>25</v>
      </c>
      <c r="F24" s="19">
        <v>27</v>
      </c>
      <c r="G24" s="19">
        <v>24</v>
      </c>
      <c r="H24" s="19">
        <v>26</v>
      </c>
      <c r="I24" s="19">
        <v>27</v>
      </c>
      <c r="J24" s="19">
        <v>29</v>
      </c>
      <c r="K24" s="19">
        <v>15</v>
      </c>
      <c r="L24" s="19">
        <v>20</v>
      </c>
      <c r="M24" s="19">
        <v>40</v>
      </c>
      <c r="N24" s="19">
        <v>29</v>
      </c>
      <c r="O24" s="19">
        <v>23</v>
      </c>
      <c r="P24" s="23"/>
    </row>
    <row r="25" spans="1:16" ht="30" customHeight="1">
      <c r="A25" s="9" t="s">
        <v>55</v>
      </c>
      <c r="B25" s="19">
        <v>28</v>
      </c>
      <c r="C25" s="19">
        <v>18</v>
      </c>
      <c r="D25" s="19">
        <v>29</v>
      </c>
      <c r="E25" s="19">
        <v>15</v>
      </c>
      <c r="F25" s="19">
        <v>27</v>
      </c>
      <c r="G25" s="19">
        <v>18</v>
      </c>
      <c r="H25" s="19">
        <v>22</v>
      </c>
      <c r="I25" s="19">
        <v>14</v>
      </c>
      <c r="J25" s="19">
        <v>31</v>
      </c>
      <c r="K25" s="19">
        <v>26</v>
      </c>
      <c r="L25" s="19">
        <v>27</v>
      </c>
      <c r="M25" s="19">
        <v>20</v>
      </c>
      <c r="N25" s="19">
        <v>20</v>
      </c>
      <c r="O25" s="19">
        <v>21</v>
      </c>
      <c r="P25" s="23"/>
    </row>
    <row r="26" spans="1:16" ht="30" customHeight="1">
      <c r="A26" s="9" t="s">
        <v>56</v>
      </c>
      <c r="B26" s="19">
        <v>35</v>
      </c>
      <c r="C26" s="19">
        <v>13</v>
      </c>
      <c r="D26" s="19">
        <v>27</v>
      </c>
      <c r="E26" s="19">
        <v>27</v>
      </c>
      <c r="F26" s="19">
        <v>30</v>
      </c>
      <c r="G26" s="19">
        <v>19</v>
      </c>
      <c r="H26" s="19">
        <v>24</v>
      </c>
      <c r="I26" s="19">
        <v>18</v>
      </c>
      <c r="J26" s="19">
        <v>22</v>
      </c>
      <c r="K26" s="19">
        <v>24</v>
      </c>
      <c r="L26" s="19">
        <v>24</v>
      </c>
      <c r="M26" s="19">
        <v>23</v>
      </c>
      <c r="N26" s="19">
        <v>30</v>
      </c>
      <c r="O26" s="19">
        <v>24</v>
      </c>
      <c r="P26" s="23"/>
    </row>
    <row r="27" spans="1:16" ht="30" customHeight="1">
      <c r="A27" s="9" t="s">
        <v>57</v>
      </c>
      <c r="B27" s="19">
        <v>12</v>
      </c>
      <c r="C27" s="19">
        <v>24</v>
      </c>
      <c r="D27" s="19">
        <v>28</v>
      </c>
      <c r="E27" s="19">
        <v>25</v>
      </c>
      <c r="F27" s="19">
        <v>23</v>
      </c>
      <c r="G27" s="19">
        <v>26</v>
      </c>
      <c r="H27" s="19">
        <v>24</v>
      </c>
      <c r="I27" s="19">
        <v>21</v>
      </c>
      <c r="J27" s="19">
        <v>32</v>
      </c>
      <c r="K27" s="19">
        <v>26</v>
      </c>
      <c r="L27" s="19">
        <v>34</v>
      </c>
      <c r="M27" s="19">
        <v>30</v>
      </c>
      <c r="N27" s="19">
        <v>38</v>
      </c>
      <c r="O27" s="19">
        <v>34</v>
      </c>
      <c r="P27" s="23"/>
    </row>
    <row r="28" spans="1:16" ht="30" customHeight="1">
      <c r="A28" s="262"/>
      <c r="B28" s="262"/>
      <c r="C28" s="262"/>
      <c r="D28" s="262"/>
      <c r="K28" s="250" t="s">
        <v>131</v>
      </c>
      <c r="L28" s="240"/>
      <c r="M28" s="240"/>
      <c r="N28" s="240"/>
      <c r="O28" s="240"/>
    </row>
  </sheetData>
  <mergeCells count="17">
    <mergeCell ref="K3:L3"/>
    <mergeCell ref="A28:D28"/>
    <mergeCell ref="K28:O28"/>
    <mergeCell ref="M3:N3"/>
    <mergeCell ref="A16:A17"/>
    <mergeCell ref="B16:C16"/>
    <mergeCell ref="D16:E16"/>
    <mergeCell ref="F16:G16"/>
    <mergeCell ref="H16:I16"/>
    <mergeCell ref="J16:K16"/>
    <mergeCell ref="L16:M16"/>
    <mergeCell ref="N16:O16"/>
    <mergeCell ref="A3:A4"/>
    <mergeCell ref="B3:D3"/>
    <mergeCell ref="E3:F3"/>
    <mergeCell ref="G3:H3"/>
    <mergeCell ref="I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showGridLines="0" zoomScale="70" zoomScaleNormal="70" workbookViewId="0">
      <selection activeCell="C3" sqref="C3:E4"/>
    </sheetView>
  </sheetViews>
  <sheetFormatPr defaultRowHeight="17.25"/>
  <cols>
    <col min="1" max="1" width="13.125" style="1" customWidth="1"/>
    <col min="2" max="18" width="7.5" style="1" customWidth="1"/>
    <col min="19" max="16384" width="9" style="1"/>
  </cols>
  <sheetData>
    <row r="1" spans="1:18">
      <c r="A1" s="1" t="s">
        <v>132</v>
      </c>
    </row>
    <row r="2" spans="1:18">
      <c r="R2" s="2" t="s">
        <v>96</v>
      </c>
    </row>
    <row r="3" spans="1:18" ht="30" customHeight="1">
      <c r="A3" s="241" t="s">
        <v>2</v>
      </c>
      <c r="B3" s="248" t="s">
        <v>127</v>
      </c>
      <c r="C3" s="260"/>
      <c r="D3" s="260"/>
      <c r="E3" s="248" t="s">
        <v>133</v>
      </c>
      <c r="F3" s="249"/>
      <c r="G3" s="248" t="s">
        <v>134</v>
      </c>
      <c r="H3" s="249"/>
      <c r="I3" s="248" t="s">
        <v>135</v>
      </c>
      <c r="J3" s="249"/>
      <c r="K3" s="248" t="s">
        <v>136</v>
      </c>
      <c r="L3" s="249"/>
      <c r="M3" s="248" t="s">
        <v>137</v>
      </c>
      <c r="N3" s="249"/>
      <c r="O3" s="248" t="s">
        <v>138</v>
      </c>
      <c r="P3" s="249"/>
      <c r="Q3" s="248" t="s">
        <v>139</v>
      </c>
      <c r="R3" s="249"/>
    </row>
    <row r="4" spans="1:18" ht="30" customHeight="1">
      <c r="A4" s="242"/>
      <c r="B4" s="9" t="s">
        <v>8</v>
      </c>
      <c r="C4" s="9" t="s">
        <v>9</v>
      </c>
      <c r="D4" s="9" t="s">
        <v>10</v>
      </c>
      <c r="E4" s="9" t="s">
        <v>9</v>
      </c>
      <c r="F4" s="9" t="s">
        <v>10</v>
      </c>
      <c r="G4" s="9" t="s">
        <v>9</v>
      </c>
      <c r="H4" s="9" t="s">
        <v>10</v>
      </c>
      <c r="I4" s="9" t="s">
        <v>9</v>
      </c>
      <c r="J4" s="9" t="s">
        <v>10</v>
      </c>
      <c r="K4" s="9" t="s">
        <v>9</v>
      </c>
      <c r="L4" s="9" t="s">
        <v>10</v>
      </c>
      <c r="M4" s="9" t="s">
        <v>9</v>
      </c>
      <c r="N4" s="9" t="s">
        <v>10</v>
      </c>
      <c r="O4" s="9" t="s">
        <v>9</v>
      </c>
      <c r="P4" s="9" t="s">
        <v>10</v>
      </c>
      <c r="Q4" s="9" t="s">
        <v>9</v>
      </c>
      <c r="R4" s="9" t="s">
        <v>10</v>
      </c>
    </row>
    <row r="5" spans="1:18" ht="30" customHeight="1">
      <c r="A5" s="9" t="s">
        <v>48</v>
      </c>
      <c r="B5" s="24">
        <f t="shared" ref="B5:B11" si="0">C5+D5</f>
        <v>509</v>
      </c>
      <c r="C5" s="25">
        <f>E5+G5+I5+K5+M5+O5+Q5+B18+D18+F18+H18+J18+L18+N18</f>
        <v>275</v>
      </c>
      <c r="D5" s="25">
        <f>F5+H5+J5+L5+N5+P5+R5+C18+E18+G18+I18+K18+M18+O18</f>
        <v>234</v>
      </c>
      <c r="E5" s="26">
        <v>1</v>
      </c>
      <c r="F5" s="26">
        <v>1</v>
      </c>
      <c r="G5" s="26">
        <v>0</v>
      </c>
      <c r="H5" s="26">
        <v>0</v>
      </c>
      <c r="I5" s="26">
        <v>1</v>
      </c>
      <c r="J5" s="26">
        <v>1</v>
      </c>
      <c r="K5" s="26">
        <v>6</v>
      </c>
      <c r="L5" s="26">
        <v>5</v>
      </c>
      <c r="M5" s="26">
        <v>14</v>
      </c>
      <c r="N5" s="26">
        <v>7</v>
      </c>
      <c r="O5" s="26">
        <v>20</v>
      </c>
      <c r="P5" s="26">
        <v>7</v>
      </c>
      <c r="Q5" s="26">
        <v>19</v>
      </c>
      <c r="R5" s="26">
        <v>9</v>
      </c>
    </row>
    <row r="6" spans="1:18" ht="30" customHeight="1">
      <c r="A6" s="9" t="s">
        <v>49</v>
      </c>
      <c r="B6" s="24">
        <f t="shared" si="0"/>
        <v>534</v>
      </c>
      <c r="C6" s="25">
        <f t="shared" ref="C6:D13" si="1">E6+G6+I6+K6+M6+O6+Q6+B19+D19+F19+H19+J19+L19+N19</f>
        <v>265</v>
      </c>
      <c r="D6" s="25">
        <f t="shared" si="1"/>
        <v>269</v>
      </c>
      <c r="E6" s="26">
        <v>0</v>
      </c>
      <c r="F6" s="26">
        <v>0</v>
      </c>
      <c r="G6" s="26">
        <v>4</v>
      </c>
      <c r="H6" s="26">
        <v>1</v>
      </c>
      <c r="I6" s="26">
        <v>3</v>
      </c>
      <c r="J6" s="26">
        <v>1</v>
      </c>
      <c r="K6" s="26">
        <v>3</v>
      </c>
      <c r="L6" s="26">
        <v>5</v>
      </c>
      <c r="M6" s="26">
        <v>8</v>
      </c>
      <c r="N6" s="26">
        <v>4</v>
      </c>
      <c r="O6" s="26">
        <v>13</v>
      </c>
      <c r="P6" s="26">
        <v>6</v>
      </c>
      <c r="Q6" s="26">
        <v>19</v>
      </c>
      <c r="R6" s="26">
        <v>6</v>
      </c>
    </row>
    <row r="7" spans="1:18" ht="30" customHeight="1">
      <c r="A7" s="9" t="s">
        <v>50</v>
      </c>
      <c r="B7" s="24">
        <f t="shared" si="0"/>
        <v>539</v>
      </c>
      <c r="C7" s="25">
        <f t="shared" si="1"/>
        <v>259</v>
      </c>
      <c r="D7" s="25">
        <f t="shared" si="1"/>
        <v>280</v>
      </c>
      <c r="E7" s="26">
        <v>0</v>
      </c>
      <c r="F7" s="26">
        <v>1</v>
      </c>
      <c r="G7" s="26">
        <v>1</v>
      </c>
      <c r="H7" s="26">
        <v>1</v>
      </c>
      <c r="I7" s="26">
        <v>2</v>
      </c>
      <c r="J7" s="26">
        <v>1</v>
      </c>
      <c r="K7" s="26">
        <v>4</v>
      </c>
      <c r="L7" s="26">
        <v>4</v>
      </c>
      <c r="M7" s="26">
        <v>13</v>
      </c>
      <c r="N7" s="26">
        <v>11</v>
      </c>
      <c r="O7" s="26">
        <v>8</v>
      </c>
      <c r="P7" s="26">
        <v>5</v>
      </c>
      <c r="Q7" s="26">
        <v>25</v>
      </c>
      <c r="R7" s="26">
        <v>7</v>
      </c>
    </row>
    <row r="8" spans="1:18" ht="30" customHeight="1">
      <c r="A8" s="9" t="s">
        <v>51</v>
      </c>
      <c r="B8" s="24">
        <f t="shared" si="0"/>
        <v>589</v>
      </c>
      <c r="C8" s="25">
        <f t="shared" si="1"/>
        <v>305</v>
      </c>
      <c r="D8" s="25">
        <f t="shared" si="1"/>
        <v>284</v>
      </c>
      <c r="E8" s="26">
        <v>0</v>
      </c>
      <c r="F8" s="26">
        <v>1</v>
      </c>
      <c r="G8" s="26">
        <v>3</v>
      </c>
      <c r="H8" s="26">
        <v>2</v>
      </c>
      <c r="I8" s="26">
        <v>2</v>
      </c>
      <c r="J8" s="26">
        <v>1</v>
      </c>
      <c r="K8" s="26">
        <v>6</v>
      </c>
      <c r="L8" s="26">
        <v>3</v>
      </c>
      <c r="M8" s="26">
        <v>11</v>
      </c>
      <c r="N8" s="26">
        <v>5</v>
      </c>
      <c r="O8" s="26">
        <v>9</v>
      </c>
      <c r="P8" s="26">
        <v>8</v>
      </c>
      <c r="Q8" s="26">
        <v>23</v>
      </c>
      <c r="R8" s="26">
        <v>12</v>
      </c>
    </row>
    <row r="9" spans="1:18" ht="30" customHeight="1">
      <c r="A9" s="9" t="s">
        <v>52</v>
      </c>
      <c r="B9" s="24">
        <f t="shared" si="0"/>
        <v>525</v>
      </c>
      <c r="C9" s="25">
        <f t="shared" si="1"/>
        <v>258</v>
      </c>
      <c r="D9" s="25">
        <f t="shared" si="1"/>
        <v>267</v>
      </c>
      <c r="E9" s="26">
        <v>0</v>
      </c>
      <c r="F9" s="26">
        <v>0</v>
      </c>
      <c r="G9" s="26">
        <v>0</v>
      </c>
      <c r="H9" s="26">
        <v>1</v>
      </c>
      <c r="I9" s="26">
        <v>1</v>
      </c>
      <c r="J9" s="26">
        <v>0</v>
      </c>
      <c r="K9" s="26">
        <v>2</v>
      </c>
      <c r="L9" s="26">
        <v>4</v>
      </c>
      <c r="M9" s="26">
        <v>5</v>
      </c>
      <c r="N9" s="26">
        <v>6</v>
      </c>
      <c r="O9" s="26">
        <v>8</v>
      </c>
      <c r="P9" s="26">
        <v>7</v>
      </c>
      <c r="Q9" s="26">
        <v>18</v>
      </c>
      <c r="R9" s="26">
        <v>9</v>
      </c>
    </row>
    <row r="10" spans="1:18" ht="30" customHeight="1">
      <c r="A10" s="9" t="s">
        <v>53</v>
      </c>
      <c r="B10" s="24">
        <f t="shared" si="0"/>
        <v>519</v>
      </c>
      <c r="C10" s="25">
        <f t="shared" si="1"/>
        <v>256</v>
      </c>
      <c r="D10" s="25">
        <f t="shared" si="1"/>
        <v>263</v>
      </c>
      <c r="E10" s="26">
        <v>1</v>
      </c>
      <c r="F10" s="26">
        <v>1</v>
      </c>
      <c r="G10" s="26">
        <v>2</v>
      </c>
      <c r="H10" s="26">
        <v>0</v>
      </c>
      <c r="I10" s="26">
        <v>1</v>
      </c>
      <c r="J10" s="26">
        <v>0</v>
      </c>
      <c r="K10" s="26">
        <v>5</v>
      </c>
      <c r="L10" s="26">
        <v>2</v>
      </c>
      <c r="M10" s="26">
        <v>13</v>
      </c>
      <c r="N10" s="26">
        <v>3</v>
      </c>
      <c r="O10" s="26">
        <v>10</v>
      </c>
      <c r="P10" s="26">
        <v>4</v>
      </c>
      <c r="Q10" s="26">
        <v>19</v>
      </c>
      <c r="R10" s="26">
        <v>11</v>
      </c>
    </row>
    <row r="11" spans="1:18" ht="30" customHeight="1">
      <c r="A11" s="9" t="s">
        <v>54</v>
      </c>
      <c r="B11" s="24">
        <f t="shared" si="0"/>
        <v>603</v>
      </c>
      <c r="C11" s="25">
        <f t="shared" si="1"/>
        <v>295</v>
      </c>
      <c r="D11" s="25">
        <f t="shared" si="1"/>
        <v>308</v>
      </c>
      <c r="E11" s="26">
        <v>2</v>
      </c>
      <c r="F11" s="26">
        <v>1</v>
      </c>
      <c r="G11" s="26">
        <v>0</v>
      </c>
      <c r="H11" s="26">
        <v>1</v>
      </c>
      <c r="I11" s="26">
        <v>0</v>
      </c>
      <c r="J11" s="26">
        <v>0</v>
      </c>
      <c r="K11" s="26">
        <v>4</v>
      </c>
      <c r="L11" s="26">
        <v>4</v>
      </c>
      <c r="M11" s="26">
        <v>12</v>
      </c>
      <c r="N11" s="26">
        <v>3</v>
      </c>
      <c r="O11" s="26">
        <v>7</v>
      </c>
      <c r="P11" s="26">
        <v>9</v>
      </c>
      <c r="Q11" s="26">
        <v>19</v>
      </c>
      <c r="R11" s="26">
        <v>6</v>
      </c>
    </row>
    <row r="12" spans="1:18" ht="30" customHeight="1">
      <c r="A12" s="9" t="s">
        <v>55</v>
      </c>
      <c r="B12" s="24">
        <f>C12+D12</f>
        <v>586</v>
      </c>
      <c r="C12" s="25">
        <f t="shared" si="1"/>
        <v>316</v>
      </c>
      <c r="D12" s="25">
        <f t="shared" si="1"/>
        <v>270</v>
      </c>
      <c r="E12" s="26">
        <v>0</v>
      </c>
      <c r="F12" s="26">
        <v>0</v>
      </c>
      <c r="G12" s="26">
        <v>1</v>
      </c>
      <c r="H12" s="26">
        <v>1</v>
      </c>
      <c r="I12" s="26">
        <v>4</v>
      </c>
      <c r="J12" s="26">
        <v>0</v>
      </c>
      <c r="K12" s="26">
        <v>7</v>
      </c>
      <c r="L12" s="26">
        <v>4</v>
      </c>
      <c r="M12" s="26">
        <v>12</v>
      </c>
      <c r="N12" s="26">
        <v>5</v>
      </c>
      <c r="O12" s="26">
        <v>14</v>
      </c>
      <c r="P12" s="26">
        <v>7</v>
      </c>
      <c r="Q12" s="26">
        <v>19</v>
      </c>
      <c r="R12" s="26">
        <v>9</v>
      </c>
    </row>
    <row r="13" spans="1:18" ht="30" customHeight="1">
      <c r="A13" s="9" t="s">
        <v>56</v>
      </c>
      <c r="B13" s="24">
        <f>C13+D13</f>
        <v>570</v>
      </c>
      <c r="C13" s="25">
        <f t="shared" si="1"/>
        <v>305</v>
      </c>
      <c r="D13" s="25">
        <f t="shared" si="1"/>
        <v>265</v>
      </c>
      <c r="E13" s="26">
        <v>1</v>
      </c>
      <c r="F13" s="26">
        <v>0</v>
      </c>
      <c r="G13" s="26">
        <v>3</v>
      </c>
      <c r="H13" s="26">
        <v>1</v>
      </c>
      <c r="I13" s="26">
        <v>0</v>
      </c>
      <c r="J13" s="26">
        <v>2</v>
      </c>
      <c r="K13" s="26">
        <v>2</v>
      </c>
      <c r="L13" s="26">
        <v>3</v>
      </c>
      <c r="M13" s="26">
        <v>9</v>
      </c>
      <c r="N13" s="26">
        <v>2</v>
      </c>
      <c r="O13" s="26">
        <v>8</v>
      </c>
      <c r="P13" s="26">
        <v>7</v>
      </c>
      <c r="Q13" s="26">
        <v>18</v>
      </c>
      <c r="R13" s="26">
        <v>8</v>
      </c>
    </row>
    <row r="14" spans="1:18" ht="30" customHeight="1">
      <c r="A14" s="9" t="s">
        <v>57</v>
      </c>
      <c r="B14" s="24">
        <f>C14+D14</f>
        <v>636</v>
      </c>
      <c r="C14" s="25">
        <f>E14+G14+I14+K14+M14+O14+Q14+B27+D27+F27+H27+J27+L27+N27</f>
        <v>310</v>
      </c>
      <c r="D14" s="25">
        <f>F14+H14+J14+L14+N14+P14+R14+C27+E27+G27+I27+K27+M27+O27</f>
        <v>326</v>
      </c>
      <c r="E14" s="26">
        <v>0</v>
      </c>
      <c r="F14" s="26">
        <v>1</v>
      </c>
      <c r="G14" s="26">
        <v>1</v>
      </c>
      <c r="H14" s="26">
        <v>0</v>
      </c>
      <c r="I14" s="26">
        <v>0</v>
      </c>
      <c r="J14" s="26">
        <v>2</v>
      </c>
      <c r="K14" s="26">
        <v>4</v>
      </c>
      <c r="L14" s="26">
        <v>5</v>
      </c>
      <c r="M14" s="26">
        <v>16</v>
      </c>
      <c r="N14" s="26">
        <v>5</v>
      </c>
      <c r="O14" s="26">
        <v>4</v>
      </c>
      <c r="P14" s="26">
        <v>4</v>
      </c>
      <c r="Q14" s="26">
        <v>12</v>
      </c>
      <c r="R14" s="26">
        <v>6</v>
      </c>
    </row>
    <row r="15" spans="1:18" ht="17.25" customHeight="1">
      <c r="A15" s="20"/>
      <c r="B15" s="20"/>
      <c r="C15" s="20"/>
      <c r="D15" s="20"/>
      <c r="E15" s="20"/>
      <c r="F15" s="20"/>
      <c r="G15" s="20"/>
      <c r="H15" s="20"/>
      <c r="I15" s="20"/>
      <c r="J15" s="20"/>
      <c r="K15" s="20"/>
      <c r="L15" s="20"/>
      <c r="M15" s="20"/>
      <c r="N15" s="20"/>
      <c r="O15" s="21"/>
      <c r="P15" s="21"/>
    </row>
    <row r="16" spans="1:18" ht="30" customHeight="1">
      <c r="A16" s="248" t="s">
        <v>2</v>
      </c>
      <c r="B16" s="248" t="s">
        <v>140</v>
      </c>
      <c r="C16" s="260"/>
      <c r="D16" s="248" t="s">
        <v>141</v>
      </c>
      <c r="E16" s="260"/>
      <c r="F16" s="248" t="s">
        <v>142</v>
      </c>
      <c r="G16" s="260"/>
      <c r="H16" s="248" t="s">
        <v>143</v>
      </c>
      <c r="I16" s="260"/>
      <c r="J16" s="248" t="s">
        <v>144</v>
      </c>
      <c r="K16" s="260"/>
      <c r="L16" s="248" t="s">
        <v>145</v>
      </c>
      <c r="M16" s="260"/>
      <c r="N16" s="248" t="s">
        <v>146</v>
      </c>
      <c r="O16" s="260"/>
      <c r="P16" s="23"/>
      <c r="Q16" s="22"/>
    </row>
    <row r="17" spans="1:16" ht="30" customHeight="1">
      <c r="A17" s="248"/>
      <c r="B17" s="9" t="s">
        <v>9</v>
      </c>
      <c r="C17" s="9" t="s">
        <v>10</v>
      </c>
      <c r="D17" s="9" t="s">
        <v>9</v>
      </c>
      <c r="E17" s="9" t="s">
        <v>10</v>
      </c>
      <c r="F17" s="9" t="s">
        <v>9</v>
      </c>
      <c r="G17" s="9" t="s">
        <v>10</v>
      </c>
      <c r="H17" s="9" t="s">
        <v>9</v>
      </c>
      <c r="I17" s="9" t="s">
        <v>10</v>
      </c>
      <c r="J17" s="9" t="s">
        <v>9</v>
      </c>
      <c r="K17" s="9" t="s">
        <v>10</v>
      </c>
      <c r="L17" s="9" t="s">
        <v>9</v>
      </c>
      <c r="M17" s="9" t="s">
        <v>10</v>
      </c>
      <c r="N17" s="9" t="s">
        <v>9</v>
      </c>
      <c r="O17" s="9" t="s">
        <v>10</v>
      </c>
      <c r="P17" s="23"/>
    </row>
    <row r="18" spans="1:16" ht="30" customHeight="1">
      <c r="A18" s="9" t="s">
        <v>48</v>
      </c>
      <c r="B18" s="26">
        <v>28</v>
      </c>
      <c r="C18" s="26">
        <v>16</v>
      </c>
      <c r="D18" s="26">
        <v>37</v>
      </c>
      <c r="E18" s="26">
        <v>24</v>
      </c>
      <c r="F18" s="26">
        <v>38</v>
      </c>
      <c r="G18" s="26">
        <v>25</v>
      </c>
      <c r="H18" s="26">
        <v>55</v>
      </c>
      <c r="I18" s="26">
        <v>51</v>
      </c>
      <c r="J18" s="26">
        <v>36</v>
      </c>
      <c r="K18" s="26">
        <v>50</v>
      </c>
      <c r="L18" s="26">
        <v>20</v>
      </c>
      <c r="M18" s="26">
        <v>24</v>
      </c>
      <c r="N18" s="26">
        <v>0</v>
      </c>
      <c r="O18" s="26">
        <v>14</v>
      </c>
      <c r="P18" s="23"/>
    </row>
    <row r="19" spans="1:16" ht="30" customHeight="1">
      <c r="A19" s="9" t="s">
        <v>49</v>
      </c>
      <c r="B19" s="26">
        <v>37</v>
      </c>
      <c r="C19" s="26">
        <v>14</v>
      </c>
      <c r="D19" s="26">
        <v>38</v>
      </c>
      <c r="E19" s="26">
        <v>25</v>
      </c>
      <c r="F19" s="26">
        <v>48</v>
      </c>
      <c r="G19" s="26">
        <v>39</v>
      </c>
      <c r="H19" s="26">
        <v>47</v>
      </c>
      <c r="I19" s="26">
        <v>64</v>
      </c>
      <c r="J19" s="26">
        <v>30</v>
      </c>
      <c r="K19" s="26">
        <v>67</v>
      </c>
      <c r="L19" s="26">
        <v>14</v>
      </c>
      <c r="M19" s="26">
        <v>28</v>
      </c>
      <c r="N19" s="26">
        <v>1</v>
      </c>
      <c r="O19" s="26">
        <v>9</v>
      </c>
      <c r="P19" s="23"/>
    </row>
    <row r="20" spans="1:16" ht="30" customHeight="1">
      <c r="A20" s="9" t="s">
        <v>50</v>
      </c>
      <c r="B20" s="26">
        <v>33</v>
      </c>
      <c r="C20" s="26">
        <v>13</v>
      </c>
      <c r="D20" s="26">
        <v>31</v>
      </c>
      <c r="E20" s="26">
        <v>18</v>
      </c>
      <c r="F20" s="26">
        <v>40</v>
      </c>
      <c r="G20" s="26">
        <v>37</v>
      </c>
      <c r="H20" s="26">
        <v>50</v>
      </c>
      <c r="I20" s="26">
        <v>76</v>
      </c>
      <c r="J20" s="26">
        <v>41</v>
      </c>
      <c r="K20" s="26">
        <v>57</v>
      </c>
      <c r="L20" s="26">
        <v>8</v>
      </c>
      <c r="M20" s="26">
        <v>39</v>
      </c>
      <c r="N20" s="26">
        <v>3</v>
      </c>
      <c r="O20" s="26">
        <v>10</v>
      </c>
      <c r="P20" s="23"/>
    </row>
    <row r="21" spans="1:16" ht="30" customHeight="1">
      <c r="A21" s="9" t="s">
        <v>51</v>
      </c>
      <c r="B21" s="26">
        <v>33</v>
      </c>
      <c r="C21" s="26">
        <v>6</v>
      </c>
      <c r="D21" s="26">
        <v>39</v>
      </c>
      <c r="E21" s="26">
        <v>15</v>
      </c>
      <c r="F21" s="26">
        <v>58</v>
      </c>
      <c r="G21" s="26">
        <v>40</v>
      </c>
      <c r="H21" s="26">
        <v>60</v>
      </c>
      <c r="I21" s="26">
        <v>67</v>
      </c>
      <c r="J21" s="26">
        <v>41</v>
      </c>
      <c r="K21" s="26">
        <v>70</v>
      </c>
      <c r="L21" s="26">
        <v>15</v>
      </c>
      <c r="M21" s="26">
        <v>46</v>
      </c>
      <c r="N21" s="26">
        <v>5</v>
      </c>
      <c r="O21" s="26">
        <v>8</v>
      </c>
      <c r="P21" s="23"/>
    </row>
    <row r="22" spans="1:16" ht="30" customHeight="1">
      <c r="A22" s="9" t="s">
        <v>52</v>
      </c>
      <c r="B22" s="26">
        <v>26</v>
      </c>
      <c r="C22" s="26">
        <v>8</v>
      </c>
      <c r="D22" s="26">
        <v>35</v>
      </c>
      <c r="E22" s="26">
        <v>25</v>
      </c>
      <c r="F22" s="26">
        <v>37</v>
      </c>
      <c r="G22" s="26">
        <v>41</v>
      </c>
      <c r="H22" s="26">
        <v>59</v>
      </c>
      <c r="I22" s="26">
        <v>48</v>
      </c>
      <c r="J22" s="26">
        <v>49</v>
      </c>
      <c r="K22" s="26">
        <v>64</v>
      </c>
      <c r="L22" s="26">
        <v>14</v>
      </c>
      <c r="M22" s="26">
        <v>41</v>
      </c>
      <c r="N22" s="26">
        <v>4</v>
      </c>
      <c r="O22" s="26">
        <v>13</v>
      </c>
      <c r="P22" s="23"/>
    </row>
    <row r="23" spans="1:16" ht="30" customHeight="1">
      <c r="A23" s="9" t="s">
        <v>53</v>
      </c>
      <c r="B23" s="26">
        <v>25</v>
      </c>
      <c r="C23" s="26">
        <v>12</v>
      </c>
      <c r="D23" s="26">
        <v>39</v>
      </c>
      <c r="E23" s="26">
        <v>17</v>
      </c>
      <c r="F23" s="26">
        <v>31</v>
      </c>
      <c r="G23" s="26">
        <v>36</v>
      </c>
      <c r="H23" s="26">
        <v>63</v>
      </c>
      <c r="I23" s="26">
        <v>51</v>
      </c>
      <c r="J23" s="26">
        <v>34</v>
      </c>
      <c r="K23" s="26">
        <v>64</v>
      </c>
      <c r="L23" s="26">
        <v>10</v>
      </c>
      <c r="M23" s="26">
        <v>50</v>
      </c>
      <c r="N23" s="26">
        <v>3</v>
      </c>
      <c r="O23" s="26">
        <v>12</v>
      </c>
      <c r="P23" s="23"/>
    </row>
    <row r="24" spans="1:16" ht="30" customHeight="1">
      <c r="A24" s="9" t="s">
        <v>54</v>
      </c>
      <c r="B24" s="26">
        <v>23</v>
      </c>
      <c r="C24" s="26">
        <v>19</v>
      </c>
      <c r="D24" s="26">
        <v>44</v>
      </c>
      <c r="E24" s="26">
        <v>23</v>
      </c>
      <c r="F24" s="26">
        <v>57</v>
      </c>
      <c r="G24" s="26">
        <v>33</v>
      </c>
      <c r="H24" s="26">
        <v>50</v>
      </c>
      <c r="I24" s="26">
        <v>54</v>
      </c>
      <c r="J24" s="26">
        <v>53</v>
      </c>
      <c r="K24" s="26">
        <v>96</v>
      </c>
      <c r="L24" s="26">
        <v>18</v>
      </c>
      <c r="M24" s="26">
        <v>46</v>
      </c>
      <c r="N24" s="26">
        <v>6</v>
      </c>
      <c r="O24" s="26">
        <v>13</v>
      </c>
      <c r="P24" s="23"/>
    </row>
    <row r="25" spans="1:16" ht="30" customHeight="1">
      <c r="A25" s="9" t="s">
        <v>55</v>
      </c>
      <c r="B25" s="26">
        <v>40</v>
      </c>
      <c r="C25" s="26">
        <v>8</v>
      </c>
      <c r="D25" s="26">
        <v>45</v>
      </c>
      <c r="E25" s="26">
        <v>26</v>
      </c>
      <c r="F25" s="26">
        <v>49</v>
      </c>
      <c r="G25" s="26">
        <v>36</v>
      </c>
      <c r="H25" s="26">
        <v>55</v>
      </c>
      <c r="I25" s="26">
        <v>51</v>
      </c>
      <c r="J25" s="26">
        <v>43</v>
      </c>
      <c r="K25" s="26">
        <v>63</v>
      </c>
      <c r="L25" s="26">
        <v>23</v>
      </c>
      <c r="M25" s="26">
        <v>47</v>
      </c>
      <c r="N25" s="26">
        <v>4</v>
      </c>
      <c r="O25" s="26">
        <v>13</v>
      </c>
      <c r="P25" s="23"/>
    </row>
    <row r="26" spans="1:16" ht="30" customHeight="1">
      <c r="A26" s="9" t="s">
        <v>56</v>
      </c>
      <c r="B26" s="26">
        <v>32</v>
      </c>
      <c r="C26" s="26">
        <v>16</v>
      </c>
      <c r="D26" s="26">
        <v>38</v>
      </c>
      <c r="E26" s="26">
        <v>24</v>
      </c>
      <c r="F26" s="26">
        <v>55</v>
      </c>
      <c r="G26" s="26">
        <v>25</v>
      </c>
      <c r="H26" s="26">
        <v>65</v>
      </c>
      <c r="I26" s="26">
        <v>45</v>
      </c>
      <c r="J26" s="26">
        <v>51</v>
      </c>
      <c r="K26" s="26">
        <v>73</v>
      </c>
      <c r="L26" s="26">
        <v>18</v>
      </c>
      <c r="M26" s="26">
        <v>49</v>
      </c>
      <c r="N26" s="26">
        <v>5</v>
      </c>
      <c r="O26" s="26">
        <v>10</v>
      </c>
      <c r="P26" s="23"/>
    </row>
    <row r="27" spans="1:16" ht="30" customHeight="1">
      <c r="A27" s="9" t="s">
        <v>57</v>
      </c>
      <c r="B27" s="26">
        <v>33</v>
      </c>
      <c r="C27" s="26">
        <v>15</v>
      </c>
      <c r="D27" s="26">
        <v>39</v>
      </c>
      <c r="E27" s="26">
        <v>21</v>
      </c>
      <c r="F27" s="26">
        <v>54</v>
      </c>
      <c r="G27" s="26">
        <v>28</v>
      </c>
      <c r="H27" s="26">
        <v>69</v>
      </c>
      <c r="I27" s="26">
        <v>63</v>
      </c>
      <c r="J27" s="26">
        <v>51</v>
      </c>
      <c r="K27" s="26">
        <v>81</v>
      </c>
      <c r="L27" s="26">
        <v>23</v>
      </c>
      <c r="M27" s="26">
        <v>72</v>
      </c>
      <c r="N27" s="26">
        <v>4</v>
      </c>
      <c r="O27" s="26">
        <v>23</v>
      </c>
      <c r="P27" s="23"/>
    </row>
    <row r="28" spans="1:16" ht="30" customHeight="1">
      <c r="A28" s="21"/>
      <c r="B28" s="21"/>
      <c r="C28" s="21"/>
      <c r="D28" s="21"/>
      <c r="I28" s="27"/>
      <c r="J28" s="28"/>
      <c r="K28" s="28"/>
      <c r="L28" s="28"/>
      <c r="M28" s="28"/>
      <c r="O28" s="2" t="s">
        <v>147</v>
      </c>
    </row>
  </sheetData>
  <mergeCells count="17">
    <mergeCell ref="K3:L3"/>
    <mergeCell ref="N16:O16"/>
    <mergeCell ref="M3:N3"/>
    <mergeCell ref="O3:P3"/>
    <mergeCell ref="Q3:R3"/>
    <mergeCell ref="A16:A17"/>
    <mergeCell ref="B16:C16"/>
    <mergeCell ref="D16:E16"/>
    <mergeCell ref="F16:G16"/>
    <mergeCell ref="H16:I16"/>
    <mergeCell ref="J16:K16"/>
    <mergeCell ref="L16:M16"/>
    <mergeCell ref="A3:A4"/>
    <mergeCell ref="B3:D3"/>
    <mergeCell ref="E3:F3"/>
    <mergeCell ref="G3:H3"/>
    <mergeCell ref="I3:J3"/>
  </mergeCells>
  <phoneticPr fontId="3"/>
  <pageMargins left="0.59055118110236227" right="0.59055118110236227" top="0.98425196850393704" bottom="0.98425196850393704" header="0.51181102362204722" footer="0.51181102362204722"/>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18</vt:i4>
      </vt:variant>
    </vt:vector>
  </HeadingPairs>
  <TitlesOfParts>
    <vt:vector size="56" baseType="lpstr">
      <vt:lpstr>P5</vt:lpstr>
      <vt:lpstr>P6・7</vt:lpstr>
      <vt:lpstr>P8(1)</vt:lpstr>
      <vt:lpstr>P8(2)</vt:lpstr>
      <vt:lpstr>P8(3)</vt:lpstr>
      <vt:lpstr>P9-10(1)</vt:lpstr>
      <vt:lpstr>P9-10(2)</vt:lpstr>
      <vt:lpstr>P9-10(3)</vt:lpstr>
      <vt:lpstr>P11-12(1)</vt:lpstr>
      <vt:lpstr>P11-12(2)</vt:lpstr>
      <vt:lpstr>P11-12(3)</vt:lpstr>
      <vt:lpstr>P13</vt:lpstr>
      <vt:lpstr>P14(1)</vt:lpstr>
      <vt:lpstr>P14(2)</vt:lpstr>
      <vt:lpstr>P15</vt:lpstr>
      <vt:lpstr>P16(1)</vt:lpstr>
      <vt:lpstr>P16(2)</vt:lpstr>
      <vt:lpstr>P17-19</vt:lpstr>
      <vt:lpstr>P20-21(1)</vt:lpstr>
      <vt:lpstr>P20-21(2)</vt:lpstr>
      <vt:lpstr>P22-23</vt:lpstr>
      <vt:lpstr>P24(1)</vt:lpstr>
      <vt:lpstr>P24(2)</vt:lpstr>
      <vt:lpstr>P25(1)</vt:lpstr>
      <vt:lpstr>P25(2)</vt:lpstr>
      <vt:lpstr>P25(3)</vt:lpstr>
      <vt:lpstr>P26(1)</vt:lpstr>
      <vt:lpstr>P26(2)</vt:lpstr>
      <vt:lpstr>P26(3)</vt:lpstr>
      <vt:lpstr>P27-28(1-1)</vt:lpstr>
      <vt:lpstr>P27-28(1-2) </vt:lpstr>
      <vt:lpstr>P29-30(1)</vt:lpstr>
      <vt:lpstr>P29-30(2)</vt:lpstr>
      <vt:lpstr>P31(1)</vt:lpstr>
      <vt:lpstr>P31(2)</vt:lpstr>
      <vt:lpstr>P31(3)</vt:lpstr>
      <vt:lpstr>P32(1)</vt:lpstr>
      <vt:lpstr>P32(2)</vt:lpstr>
      <vt:lpstr>'P11-12(2)'!Print_Area</vt:lpstr>
      <vt:lpstr>'P11-12(3)'!Print_Area</vt:lpstr>
      <vt:lpstr>'P22-23'!Print_Area</vt:lpstr>
      <vt:lpstr>'P24(1)'!Print_Area</vt:lpstr>
      <vt:lpstr>'P9-10(2)'!Print_Area</vt:lpstr>
      <vt:lpstr>'P9-10(3)'!Print_Area</vt:lpstr>
      <vt:lpstr>'P11-12(1)'!Print_Titles</vt:lpstr>
      <vt:lpstr>'P11-12(2)'!Print_Titles</vt:lpstr>
      <vt:lpstr>'P11-12(3)'!Print_Titles</vt:lpstr>
      <vt:lpstr>'P17-19'!Print_Titles</vt:lpstr>
      <vt:lpstr>'P20-21(1)'!Print_Titles</vt:lpstr>
      <vt:lpstr>'P20-21(2)'!Print_Titles</vt:lpstr>
      <vt:lpstr>'P22-23'!Print_Titles</vt:lpstr>
      <vt:lpstr>'P5'!Print_Titles</vt:lpstr>
      <vt:lpstr>P6・7!Print_Titles</vt:lpstr>
      <vt:lpstr>'P9-10(1)'!Print_Titles</vt:lpstr>
      <vt:lpstr>'P9-10(2)'!Print_Titles</vt:lpstr>
      <vt:lpstr>'P9-10(3)'!Print_Titles</vt:lpstr>
    </vt:vector>
  </TitlesOfParts>
  <Company>諏訪広域総合情報センタ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矢崎　倫</dc:creator>
  <cp:lastModifiedBy>矢崎　倫</cp:lastModifiedBy>
  <dcterms:created xsi:type="dcterms:W3CDTF">2024-04-09T00:09:53Z</dcterms:created>
  <dcterms:modified xsi:type="dcterms:W3CDTF">2024-04-09T00:14:09Z</dcterms:modified>
</cp:coreProperties>
</file>