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5(2023)\B企画部\A企画政策課\02スマート化推進係\05_統計\R5諏訪市の統計\完成版\"/>
    </mc:Choice>
  </mc:AlternateContent>
  <bookViews>
    <workbookView xWindow="0" yWindow="0" windowWidth="20490" windowHeight="7095"/>
  </bookViews>
  <sheets>
    <sheet name="P68-69(1)" sheetId="1" r:id="rId1"/>
    <sheet name="P68-69(2)" sheetId="2" r:id="rId2"/>
    <sheet name="P70(1)" sheetId="3" r:id="rId3"/>
    <sheet name="P70(2)" sheetId="4" r:id="rId4"/>
    <sheet name="P70(3)" sheetId="5" r:id="rId5"/>
    <sheet name="P70(4)" sheetId="6" r:id="rId6"/>
  </sheets>
  <definedNames>
    <definedName name="_xlnm.Print_Titles" localSheetId="0">'P68-69(1)'!$1:$2</definedName>
    <definedName name="_xlnm.Print_Titles" localSheetId="1">'P68-69(2)'!$1:$2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4" l="1"/>
  <c r="G13" i="4"/>
  <c r="G12" i="4"/>
  <c r="G11" i="4"/>
  <c r="G10" i="4"/>
  <c r="G9" i="4"/>
  <c r="G8" i="4"/>
  <c r="G7" i="4"/>
  <c r="G6" i="4"/>
  <c r="G5" i="4"/>
  <c r="L13" i="3"/>
  <c r="L12" i="3"/>
  <c r="L11" i="3"/>
  <c r="L10" i="3"/>
  <c r="K10" i="3"/>
  <c r="J10" i="3"/>
  <c r="L9" i="3"/>
  <c r="K9" i="3"/>
  <c r="J9" i="3"/>
  <c r="L8" i="3"/>
  <c r="K8" i="3"/>
  <c r="J8" i="3"/>
  <c r="L7" i="3"/>
  <c r="K7" i="3"/>
  <c r="J7" i="3"/>
  <c r="L6" i="3"/>
  <c r="K6" i="3"/>
  <c r="J6" i="3"/>
  <c r="L5" i="3"/>
  <c r="K5" i="3"/>
  <c r="J5" i="3"/>
  <c r="L4" i="3"/>
  <c r="K4" i="3"/>
  <c r="J4" i="3"/>
  <c r="H27" i="2"/>
  <c r="E27" i="2"/>
  <c r="B27" i="2"/>
  <c r="H26" i="2"/>
  <c r="E26" i="2"/>
  <c r="B26" i="2"/>
  <c r="H25" i="2"/>
  <c r="E25" i="2"/>
  <c r="B25" i="2"/>
  <c r="H24" i="2"/>
  <c r="E24" i="2"/>
  <c r="B24" i="2"/>
  <c r="H23" i="2"/>
  <c r="E23" i="2"/>
  <c r="B23" i="2"/>
  <c r="H22" i="2"/>
  <c r="E22" i="2"/>
  <c r="B22" i="2"/>
  <c r="H21" i="2"/>
  <c r="E21" i="2"/>
  <c r="B21" i="2"/>
  <c r="H20" i="2"/>
  <c r="E20" i="2"/>
  <c r="B20" i="2"/>
  <c r="H19" i="2"/>
  <c r="E19" i="2"/>
  <c r="B19" i="2"/>
  <c r="H18" i="2"/>
  <c r="E18" i="2"/>
  <c r="B18" i="2"/>
  <c r="K14" i="2"/>
  <c r="H14" i="2"/>
  <c r="E14" i="2"/>
  <c r="D14" i="2"/>
  <c r="C14" i="2"/>
  <c r="B14" i="2"/>
  <c r="K13" i="2"/>
  <c r="H13" i="2"/>
  <c r="B13" i="2" s="1"/>
  <c r="E13" i="2"/>
  <c r="D13" i="2"/>
  <c r="C13" i="2"/>
  <c r="K12" i="2"/>
  <c r="H12" i="2"/>
  <c r="E12" i="2"/>
  <c r="D12" i="2"/>
  <c r="C12" i="2"/>
  <c r="B12" i="2"/>
  <c r="K11" i="2"/>
  <c r="H11" i="2"/>
  <c r="E11" i="2"/>
  <c r="D11" i="2"/>
  <c r="C11" i="2"/>
  <c r="B11" i="2"/>
  <c r="K10" i="2"/>
  <c r="H10" i="2"/>
  <c r="D10" i="2"/>
  <c r="C10" i="2"/>
  <c r="B10" i="2"/>
  <c r="K9" i="2"/>
  <c r="H9" i="2"/>
  <c r="E9" i="2"/>
  <c r="D9" i="2"/>
  <c r="C9" i="2"/>
  <c r="B9" i="2"/>
  <c r="K8" i="2"/>
  <c r="H8" i="2"/>
  <c r="E8" i="2"/>
  <c r="D8" i="2"/>
  <c r="C8" i="2"/>
  <c r="B8" i="2"/>
  <c r="K7" i="2"/>
  <c r="H7" i="2"/>
  <c r="E7" i="2"/>
  <c r="D7" i="2"/>
  <c r="C7" i="2"/>
  <c r="B7" i="2"/>
  <c r="K6" i="2"/>
  <c r="H6" i="2"/>
  <c r="E6" i="2"/>
  <c r="D6" i="2"/>
  <c r="C6" i="2"/>
  <c r="B6" i="2"/>
  <c r="K5" i="2"/>
  <c r="H5" i="2"/>
  <c r="E5" i="2"/>
  <c r="B5" i="2" s="1"/>
  <c r="D5" i="2"/>
  <c r="C5" i="2"/>
</calcChain>
</file>

<file path=xl/sharedStrings.xml><?xml version="1.0" encoding="utf-8"?>
<sst xmlns="http://schemas.openxmlformats.org/spreadsheetml/2006/main" count="192" uniqueCount="94">
  <si>
    <t>９７．産業別一般新規求人充足状況（諏訪公共職業安定所管内）</t>
    <rPh sb="3" eb="5">
      <t>サンギョウベ</t>
    </rPh>
    <rPh sb="5" eb="6">
      <t>ベツイ</t>
    </rPh>
    <rPh sb="6" eb="8">
      <t>イッパンシ</t>
    </rPh>
    <rPh sb="8" eb="10">
      <t>シンキキ</t>
    </rPh>
    <rPh sb="10" eb="12">
      <t>キュウジンジ</t>
    </rPh>
    <rPh sb="12" eb="14">
      <t>ジュウソクジ</t>
    </rPh>
    <rPh sb="14" eb="16">
      <t>ジョウキョウス</t>
    </rPh>
    <rPh sb="17" eb="19">
      <t>スワコ</t>
    </rPh>
    <rPh sb="19" eb="21">
      <t>コウキョウシ</t>
    </rPh>
    <rPh sb="21" eb="23">
      <t>ショクギョウア</t>
    </rPh>
    <rPh sb="23" eb="25">
      <t>アンテイシ</t>
    </rPh>
    <rPh sb="25" eb="26">
      <t>ショカ</t>
    </rPh>
    <rPh sb="26" eb="28">
      <t>カンナイ</t>
    </rPh>
    <phoneticPr fontId="2"/>
  </si>
  <si>
    <t>年　度</t>
    <rPh sb="0" eb="1">
      <t>ネンド</t>
    </rPh>
    <rPh sb="2" eb="3">
      <t>ド</t>
    </rPh>
    <phoneticPr fontId="2"/>
  </si>
  <si>
    <t>合　計</t>
    <rPh sb="0" eb="1">
      <t>ゴウケ</t>
    </rPh>
    <rPh sb="2" eb="3">
      <t>ケイ</t>
    </rPh>
    <phoneticPr fontId="2"/>
  </si>
  <si>
    <t>農・林・漁業</t>
    <rPh sb="0" eb="1">
      <t>ノウバ</t>
    </rPh>
    <rPh sb="2" eb="3">
      <t>バヤシギ</t>
    </rPh>
    <rPh sb="4" eb="6">
      <t>ギョギョウ</t>
    </rPh>
    <phoneticPr fontId="2"/>
  </si>
  <si>
    <t>鉱　山</t>
    <rPh sb="0" eb="1">
      <t>コウヤ</t>
    </rPh>
    <rPh sb="2" eb="3">
      <t>ヤマ</t>
    </rPh>
    <phoneticPr fontId="2"/>
  </si>
  <si>
    <t>建設業</t>
    <rPh sb="0" eb="2">
      <t>ケンセツギョウ</t>
    </rPh>
    <phoneticPr fontId="2"/>
  </si>
  <si>
    <t>製造業</t>
    <rPh sb="0" eb="2">
      <t>セイゾウギョウ</t>
    </rPh>
    <phoneticPr fontId="2"/>
  </si>
  <si>
    <t>電気・水道
ガス業</t>
    <rPh sb="0" eb="2">
      <t>デンキス</t>
    </rPh>
    <rPh sb="3" eb="5">
      <t>スイドウギ</t>
    </rPh>
    <rPh sb="8" eb="9">
      <t>ギョウ</t>
    </rPh>
    <phoneticPr fontId="2"/>
  </si>
  <si>
    <t>求　人</t>
    <rPh sb="0" eb="1">
      <t>モトムヒ</t>
    </rPh>
    <rPh sb="2" eb="3">
      <t>ヒト</t>
    </rPh>
    <phoneticPr fontId="2"/>
  </si>
  <si>
    <t>充　足</t>
    <rPh sb="0" eb="1">
      <t>ミツルア</t>
    </rPh>
    <rPh sb="2" eb="3">
      <t>アシ</t>
    </rPh>
    <phoneticPr fontId="2"/>
  </si>
  <si>
    <t>平成25年度</t>
    <rPh sb="0" eb="2">
      <t>ヘイセイネ</t>
    </rPh>
    <phoneticPr fontId="4"/>
  </si>
  <si>
    <t>平成26年度</t>
    <rPh sb="0" eb="2">
      <t>ヘイセイネ</t>
    </rPh>
    <phoneticPr fontId="4"/>
  </si>
  <si>
    <t>平成27年度</t>
    <rPh sb="0" eb="2">
      <t>ヘイセイネ</t>
    </rPh>
    <phoneticPr fontId="4"/>
  </si>
  <si>
    <t>平成28年度</t>
    <rPh sb="0" eb="2">
      <t>ヘイセイネ</t>
    </rPh>
    <phoneticPr fontId="4"/>
  </si>
  <si>
    <t>平成29年度</t>
    <rPh sb="0" eb="2">
      <t>ヘイセイネ</t>
    </rPh>
    <phoneticPr fontId="2"/>
  </si>
  <si>
    <t>平成30年度</t>
    <rPh sb="0" eb="2">
      <t>ヘイセイネ</t>
    </rPh>
    <phoneticPr fontId="2"/>
  </si>
  <si>
    <t>令和元年度</t>
    <rPh sb="0" eb="1">
      <t>レイカ</t>
    </rPh>
    <rPh sb="1" eb="2">
      <t>カズガ</t>
    </rPh>
    <phoneticPr fontId="2"/>
  </si>
  <si>
    <t>令和2年度</t>
    <rPh sb="0" eb="1">
      <t>レイカ</t>
    </rPh>
    <rPh sb="1" eb="2">
      <t>カズネ</t>
    </rPh>
    <phoneticPr fontId="2"/>
  </si>
  <si>
    <t>令和3年度</t>
    <rPh sb="0" eb="1">
      <t>レイカ</t>
    </rPh>
    <rPh sb="1" eb="2">
      <t>カズネ</t>
    </rPh>
    <phoneticPr fontId="2"/>
  </si>
  <si>
    <t>令和4年度</t>
    <rPh sb="0" eb="1">
      <t>レイカ</t>
    </rPh>
    <rPh sb="1" eb="2">
      <t>カズネ</t>
    </rPh>
    <phoneticPr fontId="2"/>
  </si>
  <si>
    <t>通信・運輸業</t>
    <rPh sb="0" eb="2">
      <t>ツウシンウ</t>
    </rPh>
    <rPh sb="3" eb="5">
      <t>ウンユギ</t>
    </rPh>
    <rPh sb="5" eb="6">
      <t>ギョウ</t>
    </rPh>
    <phoneticPr fontId="2"/>
  </si>
  <si>
    <t>卸売・小売業</t>
    <rPh sb="0" eb="2">
      <t>オロシウリコ</t>
    </rPh>
    <rPh sb="3" eb="5">
      <t>コウリギ</t>
    </rPh>
    <rPh sb="5" eb="6">
      <t>ギョウ</t>
    </rPh>
    <phoneticPr fontId="2"/>
  </si>
  <si>
    <t>金融・保険業</t>
    <rPh sb="0" eb="2">
      <t>キンユウホ</t>
    </rPh>
    <rPh sb="3" eb="6">
      <t>ホケンギョウ</t>
    </rPh>
    <phoneticPr fontId="2"/>
  </si>
  <si>
    <t>不動産業</t>
    <rPh sb="0" eb="3">
      <t>フドウサンギ</t>
    </rPh>
    <rPh sb="3" eb="4">
      <t>ギョウ</t>
    </rPh>
    <phoneticPr fontId="2"/>
  </si>
  <si>
    <t>飲食・サービス業</t>
    <rPh sb="0" eb="2">
      <t>インショクギ</t>
    </rPh>
    <rPh sb="7" eb="8">
      <t>ギョウ</t>
    </rPh>
    <phoneticPr fontId="2"/>
  </si>
  <si>
    <t>公　務</t>
    <rPh sb="0" eb="1">
      <t>コウツ</t>
    </rPh>
    <rPh sb="2" eb="3">
      <t>ツトム</t>
    </rPh>
    <phoneticPr fontId="2"/>
  </si>
  <si>
    <t>※岡谷所管轄地域(岡谷市、諏訪郡下諏訪町)を含む。
　掲載していない産業もあるため、合計の数値は各項目を足し上げたものとは一致しない。</t>
    <rPh sb="1" eb="3">
      <t>オカヤヒ</t>
    </rPh>
    <rPh sb="2" eb="3">
      <t>ヒラオカフ</t>
    </rPh>
    <rPh sb="22" eb="23">
      <t>フク</t>
    </rPh>
    <phoneticPr fontId="2"/>
  </si>
  <si>
    <t>資料：諏訪公共職業安定所</t>
    <rPh sb="0" eb="2">
      <t>シリョウス</t>
    </rPh>
    <rPh sb="3" eb="5">
      <t>スワコ</t>
    </rPh>
    <rPh sb="5" eb="7">
      <t>コウキョウシ</t>
    </rPh>
    <rPh sb="7" eb="9">
      <t>ショクギョウア</t>
    </rPh>
    <rPh sb="9" eb="11">
      <t>アンテイジ</t>
    </rPh>
    <rPh sb="11" eb="12">
      <t>ジョ</t>
    </rPh>
    <phoneticPr fontId="2"/>
  </si>
  <si>
    <t>９８．新規学校卒業者就職状況（諏訪公共職業安定所管内）</t>
    <rPh sb="3" eb="5">
      <t>シンキガ</t>
    </rPh>
    <rPh sb="5" eb="7">
      <t>ガッコウソ</t>
    </rPh>
    <rPh sb="7" eb="10">
      <t>ソツギョウシャシ</t>
    </rPh>
    <rPh sb="10" eb="12">
      <t>シュウショクジ</t>
    </rPh>
    <rPh sb="12" eb="14">
      <t>ジョウキョウス</t>
    </rPh>
    <rPh sb="15" eb="17">
      <t>スワコ</t>
    </rPh>
    <rPh sb="17" eb="19">
      <t>コウキョウシ</t>
    </rPh>
    <rPh sb="19" eb="21">
      <t>ショクギョウア</t>
    </rPh>
    <rPh sb="21" eb="23">
      <t>アンテイジ</t>
    </rPh>
    <rPh sb="23" eb="24">
      <t>ジョカ</t>
    </rPh>
    <rPh sb="24" eb="26">
      <t>カンナイ</t>
    </rPh>
    <phoneticPr fontId="2"/>
  </si>
  <si>
    <t>(単位：人）（各年3月卒業者）</t>
    <rPh sb="1" eb="3">
      <t>タンイ</t>
    </rPh>
    <rPh sb="4" eb="5">
      <t>ニン</t>
    </rPh>
    <rPh sb="7" eb="9">
      <t>カクネンガ</t>
    </rPh>
    <rPh sb="10" eb="11">
      <t>ガツソ</t>
    </rPh>
    <rPh sb="11" eb="14">
      <t>ソツギョウシャ</t>
    </rPh>
    <phoneticPr fontId="2"/>
  </si>
  <si>
    <t>年　度</t>
    <rPh sb="0" eb="1">
      <t>トシド</t>
    </rPh>
    <rPh sb="2" eb="3">
      <t>ド</t>
    </rPh>
    <phoneticPr fontId="2"/>
  </si>
  <si>
    <t>総　　計</t>
    <rPh sb="0" eb="1">
      <t>フサケ</t>
    </rPh>
    <rPh sb="3" eb="4">
      <t>ケイ</t>
    </rPh>
    <phoneticPr fontId="2"/>
  </si>
  <si>
    <t>中学卒</t>
    <rPh sb="0" eb="2">
      <t>チュウガクソ</t>
    </rPh>
    <rPh sb="2" eb="3">
      <t>ソツ</t>
    </rPh>
    <phoneticPr fontId="2"/>
  </si>
  <si>
    <t>高校卒</t>
    <rPh sb="0" eb="2">
      <t>コウコウソ</t>
    </rPh>
    <rPh sb="2" eb="3">
      <t>ソツ</t>
    </rPh>
    <phoneticPr fontId="2"/>
  </si>
  <si>
    <t>短大・高専卒</t>
    <rPh sb="0" eb="2">
      <t>タンダイコ</t>
    </rPh>
    <rPh sb="3" eb="5">
      <t>コウセンソ</t>
    </rPh>
    <rPh sb="5" eb="6">
      <t>ソツ</t>
    </rPh>
    <phoneticPr fontId="2"/>
  </si>
  <si>
    <t>計</t>
    <rPh sb="0" eb="0">
      <t>ケイ</t>
    </rPh>
    <phoneticPr fontId="2"/>
  </si>
  <si>
    <t>男</t>
    <rPh sb="0" eb="0">
      <t>オトコ</t>
    </rPh>
    <phoneticPr fontId="2"/>
  </si>
  <si>
    <t>女</t>
    <rPh sb="0" eb="0">
      <t>オンナ</t>
    </rPh>
    <phoneticPr fontId="2"/>
  </si>
  <si>
    <t>平成25年度</t>
    <rPh sb="0" eb="2">
      <t>ヘイセイ</t>
    </rPh>
    <phoneticPr fontId="2"/>
  </si>
  <si>
    <t>平成26年度</t>
    <rPh sb="0" eb="2">
      <t>ヘイセイ</t>
    </rPh>
    <phoneticPr fontId="2"/>
  </si>
  <si>
    <t>平成27年度</t>
    <rPh sb="0" eb="2">
      <t>ヘイセイ</t>
    </rPh>
    <phoneticPr fontId="2"/>
  </si>
  <si>
    <t>平成28年度</t>
    <rPh sb="0" eb="2">
      <t>ヘイセイ</t>
    </rPh>
    <phoneticPr fontId="2"/>
  </si>
  <si>
    <t>平成29年度</t>
    <rPh sb="0" eb="2">
      <t>ヘイセイ</t>
    </rPh>
    <phoneticPr fontId="2"/>
  </si>
  <si>
    <t>平成30年度</t>
    <rPh sb="0" eb="2">
      <t>ヘイセイ</t>
    </rPh>
    <phoneticPr fontId="2"/>
  </si>
  <si>
    <t>令和元年度</t>
    <rPh sb="0" eb="1">
      <t>レイカ</t>
    </rPh>
    <rPh sb="1" eb="2">
      <t>カズ</t>
    </rPh>
    <phoneticPr fontId="2"/>
  </si>
  <si>
    <t>令和2年度</t>
    <rPh sb="0" eb="1">
      <t>レイカ</t>
    </rPh>
    <rPh sb="1" eb="2">
      <t>カズ</t>
    </rPh>
    <phoneticPr fontId="2"/>
  </si>
  <si>
    <t>令和3年度</t>
    <rPh sb="0" eb="1">
      <t>レイカ</t>
    </rPh>
    <rPh sb="1" eb="2">
      <t>カズ</t>
    </rPh>
    <phoneticPr fontId="2"/>
  </si>
  <si>
    <t>令和4年度</t>
    <rPh sb="0" eb="1">
      <t>レイカ</t>
    </rPh>
    <rPh sb="1" eb="2">
      <t>カズ</t>
    </rPh>
    <phoneticPr fontId="2"/>
  </si>
  <si>
    <t>大学卒</t>
    <rPh sb="0" eb="2">
      <t>ダイガクソ</t>
    </rPh>
    <rPh sb="2" eb="3">
      <t>ソツ</t>
    </rPh>
    <phoneticPr fontId="2"/>
  </si>
  <si>
    <t>技専校卒</t>
    <rPh sb="0" eb="1">
      <t>ギセ</t>
    </rPh>
    <rPh sb="1" eb="2">
      <t>センコ</t>
    </rPh>
    <rPh sb="2" eb="3">
      <t>コウソ</t>
    </rPh>
    <rPh sb="3" eb="4">
      <t>ソツ</t>
    </rPh>
    <phoneticPr fontId="2"/>
  </si>
  <si>
    <t>専修学校卒</t>
    <rPh sb="0" eb="2">
      <t>センシュウガ</t>
    </rPh>
    <rPh sb="2" eb="4">
      <t>ガッコウソ</t>
    </rPh>
    <rPh sb="4" eb="5">
      <t>ソツ</t>
    </rPh>
    <phoneticPr fontId="2"/>
  </si>
  <si>
    <t>※「中学卒」「高校卒」以外の項目は、管内事業所あてに行った
　採用状況調査票による。</t>
    <rPh sb="18" eb="20">
      <t>カンナイジ</t>
    </rPh>
    <rPh sb="20" eb="23">
      <t>ジギョウショオ</t>
    </rPh>
    <rPh sb="26" eb="27">
      <t>オコナサ</t>
    </rPh>
    <rPh sb="31" eb="33">
      <t>サイヨウジ</t>
    </rPh>
    <rPh sb="33" eb="35">
      <t>ジョウキョウチ</t>
    </rPh>
    <rPh sb="35" eb="38">
      <t>チョウサヒョウ</t>
    </rPh>
    <phoneticPr fontId="2"/>
  </si>
  <si>
    <t>９９．一般職業紹介状況（諏訪公共職業安定所管内）</t>
    <rPh sb="3" eb="5">
      <t>イッパンシ</t>
    </rPh>
    <rPh sb="5" eb="7">
      <t>ショクギョウシ</t>
    </rPh>
    <rPh sb="7" eb="9">
      <t>ショウカイジ</t>
    </rPh>
    <rPh sb="9" eb="11">
      <t>ジョウキョウ</t>
    </rPh>
    <phoneticPr fontId="2"/>
  </si>
  <si>
    <t>年　　度</t>
    <rPh sb="0" eb="1">
      <t>トシド</t>
    </rPh>
    <rPh sb="3" eb="4">
      <t>ド</t>
    </rPh>
    <phoneticPr fontId="2"/>
  </si>
  <si>
    <t>月間有効
求職者数（人）</t>
    <rPh sb="0" eb="2">
      <t>ゲッカンユ</t>
    </rPh>
    <rPh sb="2" eb="4">
      <t>ユウコウキ</t>
    </rPh>
    <rPh sb="5" eb="7">
      <t>キュウショクシ</t>
    </rPh>
    <rPh sb="7" eb="8">
      <t>シャス</t>
    </rPh>
    <rPh sb="8" eb="9">
      <t>スウ</t>
    </rPh>
    <rPh sb="10" eb="11">
      <t>ニン</t>
    </rPh>
    <phoneticPr fontId="2"/>
  </si>
  <si>
    <t>(a)</t>
  </si>
  <si>
    <t>月間有効
求 人 数
（人）</t>
    <rPh sb="0" eb="2">
      <t>ゲッカンユ</t>
    </rPh>
    <rPh sb="2" eb="4">
      <t>ユウコウモ</t>
    </rPh>
    <rPh sb="5" eb="6">
      <t>モトムヒ</t>
    </rPh>
    <rPh sb="7" eb="8">
      <t>ヒトカ</t>
    </rPh>
    <rPh sb="9" eb="10">
      <t>カズ</t>
    </rPh>
    <rPh sb="12" eb="13">
      <t>ニン</t>
    </rPh>
    <phoneticPr fontId="2"/>
  </si>
  <si>
    <t>(b)</t>
  </si>
  <si>
    <t>新　規　　　　　　求職者数
(人)</t>
    <rPh sb="0" eb="1">
      <t>シンキ</t>
    </rPh>
    <rPh sb="2" eb="3">
      <t>キキ</t>
    </rPh>
    <rPh sb="9" eb="11">
      <t>キュウショクシ</t>
    </rPh>
    <rPh sb="11" eb="12">
      <t>シャス</t>
    </rPh>
    <rPh sb="12" eb="13">
      <t>スウ</t>
    </rPh>
    <rPh sb="15" eb="16">
      <t>ニン</t>
    </rPh>
    <phoneticPr fontId="2"/>
  </si>
  <si>
    <t>(c)</t>
  </si>
  <si>
    <t>就職件数
(件)</t>
    <rPh sb="0" eb="2">
      <t>シュウショクケ</t>
    </rPh>
    <rPh sb="2" eb="4">
      <t>ケンスウ</t>
    </rPh>
    <rPh sb="6" eb="7">
      <t>ケン</t>
    </rPh>
    <phoneticPr fontId="2"/>
  </si>
  <si>
    <t>(d)</t>
  </si>
  <si>
    <t>有効求人
倍　　率
(％)</t>
    <rPh sb="0" eb="2">
      <t>ユウコウキ</t>
    </rPh>
    <rPh sb="2" eb="4">
      <t>キュウジンバ</t>
    </rPh>
    <rPh sb="5" eb="6">
      <t>バイリ</t>
    </rPh>
    <rPh sb="8" eb="9">
      <t>リツ</t>
    </rPh>
    <phoneticPr fontId="2"/>
  </si>
  <si>
    <t>b/a</t>
  </si>
  <si>
    <t>新規就職率</t>
    <rPh sb="0" eb="2">
      <t>シンキシ</t>
    </rPh>
    <rPh sb="2" eb="3">
      <t>シュウシ</t>
    </rPh>
    <rPh sb="3" eb="4">
      <t>ショクリ</t>
    </rPh>
    <rPh sb="4" eb="5">
      <t>リツ</t>
    </rPh>
    <phoneticPr fontId="2"/>
  </si>
  <si>
    <t>d/c</t>
  </si>
  <si>
    <t>平成25年度</t>
    <rPh sb="0" eb="2">
      <t>ヘイセイネ</t>
    </rPh>
    <phoneticPr fontId="2"/>
  </si>
  <si>
    <t>平成26年度</t>
    <rPh sb="0" eb="2">
      <t>ヘイセイネ</t>
    </rPh>
    <phoneticPr fontId="2"/>
  </si>
  <si>
    <t>平成27年度</t>
    <rPh sb="0" eb="2">
      <t>ヘイセイネ</t>
    </rPh>
    <phoneticPr fontId="2"/>
  </si>
  <si>
    <t>平成28年度</t>
    <rPh sb="0" eb="2">
      <t>ヘイセイネ</t>
    </rPh>
    <phoneticPr fontId="2"/>
  </si>
  <si>
    <t>※岡谷所管轄地域(岡谷市、諏訪郡下諏訪町)を含む。
※平成22年度から平成25年度までは、非正規労働者総合支援センターを含む。</t>
    <rPh sb="1" eb="3">
      <t>オカヤヘ</t>
    </rPh>
    <rPh sb="27" eb="29">
      <t>ヘイセイネ</t>
    </rPh>
    <rPh sb="31" eb="33">
      <t>ネンドヘ</t>
    </rPh>
    <rPh sb="35" eb="37">
      <t>ヘイセイネ</t>
    </rPh>
    <rPh sb="39" eb="41">
      <t>ネンドヒ</t>
    </rPh>
    <rPh sb="45" eb="46">
      <t>ヒセ</t>
    </rPh>
    <rPh sb="46" eb="48">
      <t>セイキロ</t>
    </rPh>
    <rPh sb="48" eb="51">
      <t>ロウドウシャソ</t>
    </rPh>
    <rPh sb="51" eb="53">
      <t>ソウゴウシ</t>
    </rPh>
    <rPh sb="53" eb="55">
      <t>シエンフ</t>
    </rPh>
    <rPh sb="60" eb="61">
      <t>フク</t>
    </rPh>
    <phoneticPr fontId="2"/>
  </si>
  <si>
    <t>　</t>
  </si>
  <si>
    <t>１００．中高年齢者職業紹介状況（諏訪公共職業安定所管内）</t>
    <rPh sb="4" eb="8">
      <t>チュウコウネンレイシ</t>
    </rPh>
    <rPh sb="8" eb="9">
      <t>シャシ</t>
    </rPh>
    <rPh sb="9" eb="11">
      <t>ショクギョウシ</t>
    </rPh>
    <rPh sb="11" eb="13">
      <t>ショウカイジ</t>
    </rPh>
    <rPh sb="13" eb="15">
      <t>ジョウキョウ</t>
    </rPh>
    <phoneticPr fontId="2"/>
  </si>
  <si>
    <t>月間有効
求職者数(a)</t>
    <rPh sb="0" eb="2">
      <t>ゲッカンユ</t>
    </rPh>
    <rPh sb="2" eb="4">
      <t>ユウコウキ</t>
    </rPh>
    <rPh sb="5" eb="7">
      <t>キュウショクシ</t>
    </rPh>
    <rPh sb="7" eb="8">
      <t>シャス</t>
    </rPh>
    <rPh sb="8" eb="9">
      <t>スウ</t>
    </rPh>
    <phoneticPr fontId="2"/>
  </si>
  <si>
    <t>新規
求職者数</t>
    <rPh sb="0" eb="2">
      <t>シンキキ</t>
    </rPh>
    <rPh sb="3" eb="5">
      <t>キュウショクシ</t>
    </rPh>
    <rPh sb="5" eb="6">
      <t>シャス</t>
    </rPh>
    <rPh sb="6" eb="7">
      <t>スウ</t>
    </rPh>
    <phoneticPr fontId="2"/>
  </si>
  <si>
    <t>就職件数
(b)</t>
    <rPh sb="0" eb="2">
      <t>シュウショクケ</t>
    </rPh>
    <rPh sb="2" eb="4">
      <t>ケンスウ</t>
    </rPh>
    <phoneticPr fontId="2"/>
  </si>
  <si>
    <t>一般中に占める中高年の割合</t>
    <rPh sb="0" eb="2">
      <t>イッパンチ</t>
    </rPh>
    <rPh sb="2" eb="3">
      <t>チュウシ</t>
    </rPh>
    <rPh sb="4" eb="5">
      <t>シチ</t>
    </rPh>
    <rPh sb="7" eb="10">
      <t>チュウコウネンワ</t>
    </rPh>
    <rPh sb="11" eb="13">
      <t>ワリアイ</t>
    </rPh>
    <phoneticPr fontId="2"/>
  </si>
  <si>
    <t>就 職 率
（％）</t>
    <rPh sb="0" eb="1">
      <t>シュウシ</t>
    </rPh>
    <rPh sb="2" eb="3">
      <t>ショクリ</t>
    </rPh>
    <rPh sb="4" eb="5">
      <t>リツ</t>
    </rPh>
    <phoneticPr fontId="2"/>
  </si>
  <si>
    <t>新規求職者数
（％）</t>
    <rPh sb="0" eb="2">
      <t>シンキキ</t>
    </rPh>
    <rPh sb="2" eb="4">
      <t>キュウショクシ</t>
    </rPh>
    <rPh sb="4" eb="5">
      <t>シャス</t>
    </rPh>
    <rPh sb="5" eb="6">
      <t>スウ</t>
    </rPh>
    <phoneticPr fontId="2"/>
  </si>
  <si>
    <t>就職件数
（％）</t>
    <rPh sb="0" eb="2">
      <t>シュウショクケ</t>
    </rPh>
    <rPh sb="2" eb="4">
      <t>ケンスウ</t>
    </rPh>
    <phoneticPr fontId="2"/>
  </si>
  <si>
    <t>※岡谷所管轄地域(岡谷市、諏訪郡下諏訪町)を含む。
※中高年齢者とは満45歳以上の者。
※平成22年度から平成25年度までは、非正規労働者総合支援センター
　を含む。</t>
    <rPh sb="27" eb="31">
      <t>チュウコウネンレイシ</t>
    </rPh>
    <rPh sb="31" eb="32">
      <t>シャマ</t>
    </rPh>
    <rPh sb="34" eb="35">
      <t>マンサ</t>
    </rPh>
    <rPh sb="37" eb="40">
      <t>サイイジョウモ</t>
    </rPh>
    <rPh sb="41" eb="42">
      <t>モノヘ</t>
    </rPh>
    <rPh sb="45" eb="47">
      <t>ヘイセイネ</t>
    </rPh>
    <rPh sb="49" eb="51">
      <t>ネンドヘ</t>
    </rPh>
    <rPh sb="53" eb="55">
      <t>ヘイセイネ</t>
    </rPh>
    <rPh sb="57" eb="59">
      <t>ネンドヒ</t>
    </rPh>
    <rPh sb="63" eb="64">
      <t>ヒセ</t>
    </rPh>
    <rPh sb="64" eb="66">
      <t>セイキロ</t>
    </rPh>
    <rPh sb="66" eb="69">
      <t>ロウドウシャソ</t>
    </rPh>
    <rPh sb="69" eb="71">
      <t>ソウゴウシ</t>
    </rPh>
    <rPh sb="71" eb="73">
      <t>シエンフ</t>
    </rPh>
    <rPh sb="80" eb="81">
      <t>フク</t>
    </rPh>
    <phoneticPr fontId="2"/>
  </si>
  <si>
    <t>１０１．勤労青少年ホーム利用状況</t>
    <rPh sb="4" eb="6">
      <t>キンロウセ</t>
    </rPh>
    <rPh sb="6" eb="9">
      <t>セイショウネンリ</t>
    </rPh>
    <rPh sb="12" eb="14">
      <t>リヨウジ</t>
    </rPh>
    <rPh sb="14" eb="16">
      <t>ジョウキョウ</t>
    </rPh>
    <phoneticPr fontId="2"/>
  </si>
  <si>
    <t>利用回数
（回）</t>
    <rPh sb="0" eb="2">
      <t>リヨウカ</t>
    </rPh>
    <rPh sb="2" eb="4">
      <t>カイスウカ</t>
    </rPh>
    <rPh sb="6" eb="7">
      <t>カイ</t>
    </rPh>
    <phoneticPr fontId="2"/>
  </si>
  <si>
    <t>利用人員
（人）</t>
    <rPh sb="0" eb="2">
      <t>リヨウジ</t>
    </rPh>
    <rPh sb="2" eb="3">
      <t>ジンイ</t>
    </rPh>
    <rPh sb="3" eb="4">
      <t>インニ</t>
    </rPh>
    <rPh sb="6" eb="7">
      <t>ニン</t>
    </rPh>
    <phoneticPr fontId="2"/>
  </si>
  <si>
    <t>平成22年度</t>
    <rPh sb="0" eb="2">
      <t>ヘイセイネ</t>
    </rPh>
    <phoneticPr fontId="2"/>
  </si>
  <si>
    <t>平成23年度</t>
    <rPh sb="0" eb="2">
      <t>ヘイセイネ</t>
    </rPh>
    <phoneticPr fontId="2"/>
  </si>
  <si>
    <t>平成24年度</t>
    <rPh sb="0" eb="2">
      <t>ヘイセイネ</t>
    </rPh>
    <phoneticPr fontId="2"/>
  </si>
  <si>
    <t>※平成30年度より公民館別館に移行</t>
    <rPh sb="1" eb="3">
      <t>ヘイセイネ</t>
    </rPh>
    <rPh sb="5" eb="6">
      <t>ネンド</t>
    </rPh>
    <rPh sb="6" eb="7">
      <t>ドコ</t>
    </rPh>
    <rPh sb="9" eb="12">
      <t>コウミンカンベ</t>
    </rPh>
    <rPh sb="12" eb="14">
      <t>ベッカンイ</t>
    </rPh>
    <rPh sb="15" eb="17">
      <t>イコウ</t>
    </rPh>
    <phoneticPr fontId="2"/>
  </si>
  <si>
    <t>資料：勤労青少年ホーム</t>
    <rPh sb="0" eb="2">
      <t>シリョウキ</t>
    </rPh>
    <rPh sb="3" eb="5">
      <t>キンロウセ</t>
    </rPh>
    <rPh sb="5" eb="8">
      <t>セイショウネン</t>
    </rPh>
    <phoneticPr fontId="2"/>
  </si>
  <si>
    <t>１０２．働く婦人の家利用状況</t>
    <rPh sb="4" eb="5">
      <t>ハタラフ</t>
    </rPh>
    <rPh sb="6" eb="8">
      <t>フジンイ</t>
    </rPh>
    <rPh sb="9" eb="10">
      <t>イエリ</t>
    </rPh>
    <rPh sb="10" eb="12">
      <t>リヨウジ</t>
    </rPh>
    <rPh sb="12" eb="14">
      <t>ジョウキョウ</t>
    </rPh>
    <phoneticPr fontId="2"/>
  </si>
  <si>
    <t>平成22年度</t>
    <rPh sb="0" eb="2">
      <t>ヘイセイ</t>
    </rPh>
    <phoneticPr fontId="2"/>
  </si>
  <si>
    <t>平成23年度</t>
    <rPh sb="0" eb="2">
      <t>ヘイセイ</t>
    </rPh>
    <phoneticPr fontId="2"/>
  </si>
  <si>
    <t>平成24年度</t>
    <rPh sb="0" eb="2">
      <t>ヘイセイ</t>
    </rPh>
    <phoneticPr fontId="2"/>
  </si>
  <si>
    <t>資料：働く婦人の家</t>
    <rPh sb="0" eb="2">
      <t>シリョウハ</t>
    </rPh>
    <rPh sb="3" eb="4">
      <t>ハタラフ</t>
    </rPh>
    <rPh sb="5" eb="7">
      <t>フジンイ</t>
    </rPh>
    <rPh sb="8" eb="9">
      <t>イエ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</si>
</sst>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#,##0_);[Red]\(#,##0\)"/>
    <numFmt numFmtId="177" formatCode="#,##0.00_);[Red]\(#,##0.00\)"/>
    <numFmt numFmtId="178" formatCode="0.0%"/>
    <numFmt numFmtId="179" formatCode="#,##0_ "/>
    <numFmt numFmtId="180" formatCode="#,##0.0_ "/>
    <numFmt numFmtId="181" formatCode="0.0_ "/>
  </numFmts>
  <fonts count="5" x14ac:knownFonts="1"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right" vertical="top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1" fontId="1" fillId="0" borderId="1" xfId="0" applyNumberFormat="1" applyFont="1" applyFill="1" applyBorder="1" applyAlignment="1">
      <alignment vertical="center"/>
    </xf>
    <xf numFmtId="41" fontId="1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vertical="center"/>
    </xf>
    <xf numFmtId="176" fontId="1" fillId="0" borderId="4" xfId="0" applyNumberFormat="1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horizontal="right" vertical="center"/>
    </xf>
    <xf numFmtId="176" fontId="1" fillId="0" borderId="4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vertical="center"/>
    </xf>
    <xf numFmtId="177" fontId="1" fillId="0" borderId="3" xfId="0" applyNumberFormat="1" applyFont="1" applyFill="1" applyBorder="1" applyAlignment="1">
      <alignment vertical="center"/>
    </xf>
    <xf numFmtId="177" fontId="1" fillId="0" borderId="4" xfId="0" applyNumberFormat="1" applyFont="1" applyFill="1" applyBorder="1" applyAlignment="1">
      <alignment vertical="center"/>
    </xf>
    <xf numFmtId="178" fontId="1" fillId="0" borderId="3" xfId="0" applyNumberFormat="1" applyFont="1" applyFill="1" applyBorder="1" applyAlignment="1">
      <alignment vertical="center"/>
    </xf>
    <xf numFmtId="178" fontId="1" fillId="0" borderId="4" xfId="0" applyNumberFormat="1" applyFont="1" applyFill="1" applyBorder="1" applyAlignment="1">
      <alignment vertical="center"/>
    </xf>
    <xf numFmtId="2" fontId="1" fillId="0" borderId="0" xfId="0" applyNumberFormat="1" applyFont="1" applyFill="1" applyAlignment="1">
      <alignment vertical="center"/>
    </xf>
    <xf numFmtId="179" fontId="1" fillId="0" borderId="3" xfId="0" applyNumberFormat="1" applyFont="1" applyFill="1" applyBorder="1" applyAlignment="1">
      <alignment horizontal="right" vertical="center"/>
    </xf>
    <xf numFmtId="179" fontId="1" fillId="0" borderId="4" xfId="0" applyNumberFormat="1" applyFont="1" applyFill="1" applyBorder="1" applyAlignment="1">
      <alignment horizontal="right" vertical="center"/>
    </xf>
    <xf numFmtId="179" fontId="1" fillId="0" borderId="1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179" fontId="1" fillId="0" borderId="1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180" fontId="1" fillId="0" borderId="1" xfId="0" applyNumberFormat="1" applyFont="1" applyFill="1" applyBorder="1" applyAlignment="1">
      <alignment vertical="center"/>
    </xf>
    <xf numFmtId="180" fontId="1" fillId="0" borderId="3" xfId="0" applyNumberFormat="1" applyFont="1" applyFill="1" applyBorder="1" applyAlignment="1">
      <alignment vertical="center"/>
    </xf>
    <xf numFmtId="180" fontId="1" fillId="0" borderId="4" xfId="0" applyNumberFormat="1" applyFont="1" applyFill="1" applyBorder="1" applyAlignment="1">
      <alignment vertical="center"/>
    </xf>
    <xf numFmtId="180" fontId="0" fillId="0" borderId="4" xfId="0" applyNumberFormat="1" applyFont="1" applyFill="1" applyBorder="1" applyAlignment="1">
      <alignment vertical="center"/>
    </xf>
    <xf numFmtId="180" fontId="1" fillId="0" borderId="3" xfId="0" applyNumberFormat="1" applyFont="1" applyFill="1" applyBorder="1" applyAlignment="1">
      <alignment horizontal="right" vertical="center"/>
    </xf>
    <xf numFmtId="180" fontId="1" fillId="0" borderId="4" xfId="0" applyNumberFormat="1" applyFont="1" applyFill="1" applyBorder="1" applyAlignment="1">
      <alignment horizontal="right" vertical="center"/>
    </xf>
    <xf numFmtId="181" fontId="1" fillId="0" borderId="1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showGridLines="0" tabSelected="1" zoomScale="90" zoomScaleNormal="90" workbookViewId="0">
      <selection activeCell="F6" sqref="F6"/>
    </sheetView>
  </sheetViews>
  <sheetFormatPr defaultRowHeight="13.5" x14ac:dyDescent="0.15"/>
  <cols>
    <col min="1" max="1" width="11.25" style="11" customWidth="1"/>
    <col min="2" max="13" width="9.375" style="11" customWidth="1"/>
    <col min="14" max="25" width="8.125" style="11" customWidth="1"/>
    <col min="26" max="16384" width="9" style="11"/>
  </cols>
  <sheetData>
    <row r="1" spans="1:18" s="1" customFormat="1" ht="17.25" x14ac:dyDescent="0.15">
      <c r="A1" s="1" t="s">
        <v>0</v>
      </c>
    </row>
    <row r="2" spans="1:18" s="1" customFormat="1" ht="17.25" x14ac:dyDescent="0.15">
      <c r="K2" s="2"/>
      <c r="M2" s="3"/>
      <c r="N2" s="3"/>
      <c r="O2" s="3"/>
      <c r="P2" s="3"/>
      <c r="Q2" s="3"/>
      <c r="R2" s="4"/>
    </row>
    <row r="3" spans="1:18" s="7" customFormat="1" ht="37.5" customHeight="1" x14ac:dyDescent="0.15">
      <c r="A3" s="5" t="s">
        <v>1</v>
      </c>
      <c r="B3" s="5" t="s">
        <v>2</v>
      </c>
      <c r="C3" s="5"/>
      <c r="D3" s="5" t="s">
        <v>3</v>
      </c>
      <c r="E3" s="5"/>
      <c r="F3" s="5" t="s">
        <v>4</v>
      </c>
      <c r="G3" s="5"/>
      <c r="H3" s="5" t="s">
        <v>5</v>
      </c>
      <c r="I3" s="5"/>
      <c r="J3" s="5" t="s">
        <v>6</v>
      </c>
      <c r="K3" s="5"/>
      <c r="L3" s="6" t="s">
        <v>7</v>
      </c>
      <c r="M3" s="5"/>
    </row>
    <row r="4" spans="1:18" s="7" customFormat="1" ht="37.5" customHeight="1" x14ac:dyDescent="0.15">
      <c r="A4" s="5"/>
      <c r="B4" s="8" t="s">
        <v>8</v>
      </c>
      <c r="C4" s="8" t="s">
        <v>9</v>
      </c>
      <c r="D4" s="8" t="s">
        <v>8</v>
      </c>
      <c r="E4" s="8" t="s">
        <v>9</v>
      </c>
      <c r="F4" s="8" t="s">
        <v>8</v>
      </c>
      <c r="G4" s="8" t="s">
        <v>9</v>
      </c>
      <c r="H4" s="8" t="s">
        <v>8</v>
      </c>
      <c r="I4" s="8" t="s">
        <v>9</v>
      </c>
      <c r="J4" s="8" t="s">
        <v>8</v>
      </c>
      <c r="K4" s="8" t="s">
        <v>9</v>
      </c>
      <c r="L4" s="8" t="s">
        <v>8</v>
      </c>
      <c r="M4" s="8" t="s">
        <v>9</v>
      </c>
    </row>
    <row r="5" spans="1:18" s="7" customFormat="1" ht="30" customHeight="1" x14ac:dyDescent="0.15">
      <c r="A5" s="8" t="s">
        <v>10</v>
      </c>
      <c r="B5" s="9">
        <v>17029</v>
      </c>
      <c r="C5" s="9">
        <v>4023</v>
      </c>
      <c r="D5" s="9">
        <v>135</v>
      </c>
      <c r="E5" s="9">
        <v>41</v>
      </c>
      <c r="F5" s="10">
        <v>8</v>
      </c>
      <c r="G5" s="10">
        <v>2</v>
      </c>
      <c r="H5" s="9">
        <v>1093</v>
      </c>
      <c r="I5" s="9">
        <v>166</v>
      </c>
      <c r="J5" s="9">
        <v>3306</v>
      </c>
      <c r="K5" s="9">
        <v>1177</v>
      </c>
      <c r="L5" s="10">
        <v>9</v>
      </c>
      <c r="M5" s="10">
        <v>9</v>
      </c>
    </row>
    <row r="6" spans="1:18" s="7" customFormat="1" ht="30" customHeight="1" x14ac:dyDescent="0.15">
      <c r="A6" s="8" t="s">
        <v>11</v>
      </c>
      <c r="B6" s="9">
        <v>18139</v>
      </c>
      <c r="C6" s="9">
        <v>4052</v>
      </c>
      <c r="D6" s="9">
        <v>176</v>
      </c>
      <c r="E6" s="9">
        <v>43</v>
      </c>
      <c r="F6" s="10">
        <v>20</v>
      </c>
      <c r="G6" s="10">
        <v>8</v>
      </c>
      <c r="H6" s="9">
        <v>1377</v>
      </c>
      <c r="I6" s="9">
        <v>191</v>
      </c>
      <c r="J6" s="9">
        <v>3551</v>
      </c>
      <c r="K6" s="9">
        <v>1315</v>
      </c>
      <c r="L6" s="9">
        <v>28</v>
      </c>
      <c r="M6" s="10">
        <v>9</v>
      </c>
    </row>
    <row r="7" spans="1:18" s="7" customFormat="1" ht="30" customHeight="1" x14ac:dyDescent="0.15">
      <c r="A7" s="8" t="s">
        <v>12</v>
      </c>
      <c r="B7" s="9">
        <v>18843</v>
      </c>
      <c r="C7" s="9">
        <v>3802</v>
      </c>
      <c r="D7" s="9">
        <v>129</v>
      </c>
      <c r="E7" s="9">
        <v>34</v>
      </c>
      <c r="F7" s="9">
        <v>15</v>
      </c>
      <c r="G7" s="9">
        <v>3</v>
      </c>
      <c r="H7" s="9">
        <v>1106</v>
      </c>
      <c r="I7" s="9">
        <v>160</v>
      </c>
      <c r="J7" s="9">
        <v>3840</v>
      </c>
      <c r="K7" s="9">
        <v>1252</v>
      </c>
      <c r="L7" s="9">
        <v>15</v>
      </c>
      <c r="M7" s="9">
        <v>6</v>
      </c>
    </row>
    <row r="8" spans="1:18" s="7" customFormat="1" ht="30" customHeight="1" x14ac:dyDescent="0.15">
      <c r="A8" s="8" t="s">
        <v>13</v>
      </c>
      <c r="B8" s="9">
        <v>20641</v>
      </c>
      <c r="C8" s="9">
        <v>3783</v>
      </c>
      <c r="D8" s="9">
        <v>178</v>
      </c>
      <c r="E8" s="9">
        <v>64</v>
      </c>
      <c r="F8" s="10">
        <v>6</v>
      </c>
      <c r="G8" s="10">
        <v>1</v>
      </c>
      <c r="H8" s="9">
        <v>1143</v>
      </c>
      <c r="I8" s="9">
        <v>140</v>
      </c>
      <c r="J8" s="9">
        <v>4732</v>
      </c>
      <c r="K8" s="9">
        <v>1234</v>
      </c>
      <c r="L8" s="9">
        <v>18</v>
      </c>
      <c r="M8" s="9">
        <v>9</v>
      </c>
    </row>
    <row r="9" spans="1:18" s="7" customFormat="1" ht="30" customHeight="1" x14ac:dyDescent="0.15">
      <c r="A9" s="8" t="s">
        <v>14</v>
      </c>
      <c r="B9" s="10">
        <v>21586</v>
      </c>
      <c r="C9" s="10">
        <v>3607</v>
      </c>
      <c r="D9" s="10">
        <v>200</v>
      </c>
      <c r="E9" s="10">
        <v>65</v>
      </c>
      <c r="F9" s="10">
        <v>26</v>
      </c>
      <c r="G9" s="10">
        <v>5</v>
      </c>
      <c r="H9" s="10">
        <v>1178</v>
      </c>
      <c r="I9" s="10">
        <v>115</v>
      </c>
      <c r="J9" s="10">
        <v>5711</v>
      </c>
      <c r="K9" s="10">
        <v>1291</v>
      </c>
      <c r="L9" s="10">
        <v>23</v>
      </c>
      <c r="M9" s="10">
        <v>14</v>
      </c>
    </row>
    <row r="10" spans="1:18" s="7" customFormat="1" ht="30" customHeight="1" x14ac:dyDescent="0.15">
      <c r="A10" s="8" t="s">
        <v>15</v>
      </c>
      <c r="B10" s="10">
        <v>21444</v>
      </c>
      <c r="C10" s="10">
        <v>3487</v>
      </c>
      <c r="D10" s="10">
        <v>304</v>
      </c>
      <c r="E10" s="10">
        <v>78</v>
      </c>
      <c r="F10" s="10">
        <v>33</v>
      </c>
      <c r="G10" s="10">
        <v>8</v>
      </c>
      <c r="H10" s="10">
        <v>1338</v>
      </c>
      <c r="I10" s="10">
        <v>121</v>
      </c>
      <c r="J10" s="10">
        <v>5452</v>
      </c>
      <c r="K10" s="10">
        <v>1175</v>
      </c>
      <c r="L10" s="10">
        <v>29</v>
      </c>
      <c r="M10" s="10">
        <v>12</v>
      </c>
    </row>
    <row r="11" spans="1:18" s="7" customFormat="1" ht="30" customHeight="1" x14ac:dyDescent="0.15">
      <c r="A11" s="8" t="s">
        <v>16</v>
      </c>
      <c r="B11" s="10">
        <v>18612</v>
      </c>
      <c r="C11" s="10">
        <v>3221</v>
      </c>
      <c r="D11" s="10">
        <v>283</v>
      </c>
      <c r="E11" s="10">
        <v>65</v>
      </c>
      <c r="F11" s="10">
        <v>38</v>
      </c>
      <c r="G11" s="10">
        <v>3</v>
      </c>
      <c r="H11" s="10">
        <v>1138</v>
      </c>
      <c r="I11" s="10">
        <v>120</v>
      </c>
      <c r="J11" s="10">
        <v>4408</v>
      </c>
      <c r="K11" s="10">
        <v>1022</v>
      </c>
      <c r="L11" s="10">
        <v>32</v>
      </c>
      <c r="M11" s="10">
        <v>13</v>
      </c>
    </row>
    <row r="12" spans="1:18" s="7" customFormat="1" ht="30" customHeight="1" x14ac:dyDescent="0.15">
      <c r="A12" s="8" t="s">
        <v>17</v>
      </c>
      <c r="B12" s="10">
        <v>16445</v>
      </c>
      <c r="C12" s="10">
        <v>2965</v>
      </c>
      <c r="D12" s="10">
        <v>218</v>
      </c>
      <c r="E12" s="10">
        <v>70</v>
      </c>
      <c r="F12" s="10">
        <v>46</v>
      </c>
      <c r="G12" s="10">
        <v>7</v>
      </c>
      <c r="H12" s="10">
        <v>1240</v>
      </c>
      <c r="I12" s="10">
        <v>97</v>
      </c>
      <c r="J12" s="10">
        <v>3582</v>
      </c>
      <c r="K12" s="10">
        <v>793</v>
      </c>
      <c r="L12" s="10">
        <v>7</v>
      </c>
      <c r="M12" s="10">
        <v>6</v>
      </c>
    </row>
    <row r="13" spans="1:18" s="7" customFormat="1" ht="30" customHeight="1" x14ac:dyDescent="0.15">
      <c r="A13" s="8" t="s">
        <v>18</v>
      </c>
      <c r="B13" s="10">
        <v>19527</v>
      </c>
      <c r="C13" s="10">
        <v>3080</v>
      </c>
      <c r="D13" s="10">
        <v>212</v>
      </c>
      <c r="E13" s="10">
        <v>63</v>
      </c>
      <c r="F13" s="10">
        <v>52</v>
      </c>
      <c r="G13" s="10">
        <v>0</v>
      </c>
      <c r="H13" s="10">
        <v>1522</v>
      </c>
      <c r="I13" s="10">
        <v>118</v>
      </c>
      <c r="J13" s="10">
        <v>6060</v>
      </c>
      <c r="K13" s="10">
        <v>1099</v>
      </c>
      <c r="L13" s="10">
        <v>9</v>
      </c>
      <c r="M13" s="10">
        <v>3</v>
      </c>
    </row>
    <row r="14" spans="1:18" s="7" customFormat="1" ht="30" customHeight="1" x14ac:dyDescent="0.15">
      <c r="A14" s="8" t="s">
        <v>19</v>
      </c>
      <c r="B14" s="10">
        <v>20844</v>
      </c>
      <c r="C14" s="10">
        <v>2763</v>
      </c>
      <c r="D14" s="10">
        <v>247</v>
      </c>
      <c r="E14" s="10">
        <v>50</v>
      </c>
      <c r="F14" s="10">
        <v>75</v>
      </c>
      <c r="G14" s="10">
        <v>6</v>
      </c>
      <c r="H14" s="10">
        <v>1516</v>
      </c>
      <c r="I14" s="10">
        <v>85</v>
      </c>
      <c r="J14" s="10">
        <v>6184</v>
      </c>
      <c r="K14" s="10">
        <v>908</v>
      </c>
      <c r="L14" s="10">
        <v>22</v>
      </c>
      <c r="M14" s="10">
        <v>4</v>
      </c>
    </row>
    <row r="16" spans="1:18" ht="37.5" customHeight="1" x14ac:dyDescent="0.15">
      <c r="A16" s="5" t="s">
        <v>1</v>
      </c>
      <c r="B16" s="5" t="s">
        <v>20</v>
      </c>
      <c r="C16" s="5"/>
      <c r="D16" s="6" t="s">
        <v>21</v>
      </c>
      <c r="E16" s="5"/>
      <c r="F16" s="5" t="s">
        <v>22</v>
      </c>
      <c r="G16" s="5"/>
      <c r="H16" s="5" t="s">
        <v>23</v>
      </c>
      <c r="I16" s="5"/>
      <c r="J16" s="5" t="s">
        <v>24</v>
      </c>
      <c r="K16" s="5"/>
      <c r="L16" s="5" t="s">
        <v>25</v>
      </c>
      <c r="M16" s="5"/>
    </row>
    <row r="17" spans="1:13" ht="37.5" customHeight="1" x14ac:dyDescent="0.15">
      <c r="A17" s="5"/>
      <c r="B17" s="8" t="s">
        <v>8</v>
      </c>
      <c r="C17" s="8" t="s">
        <v>9</v>
      </c>
      <c r="D17" s="8" t="s">
        <v>8</v>
      </c>
      <c r="E17" s="8" t="s">
        <v>9</v>
      </c>
      <c r="F17" s="8" t="s">
        <v>8</v>
      </c>
      <c r="G17" s="8" t="s">
        <v>9</v>
      </c>
      <c r="H17" s="8" t="s">
        <v>8</v>
      </c>
      <c r="I17" s="8" t="s">
        <v>9</v>
      </c>
      <c r="J17" s="8" t="s">
        <v>8</v>
      </c>
      <c r="K17" s="8" t="s">
        <v>9</v>
      </c>
      <c r="L17" s="8" t="s">
        <v>8</v>
      </c>
      <c r="M17" s="8" t="s">
        <v>9</v>
      </c>
    </row>
    <row r="18" spans="1:13" ht="30" customHeight="1" x14ac:dyDescent="0.15">
      <c r="A18" s="8" t="s">
        <v>10</v>
      </c>
      <c r="B18" s="9">
        <v>732</v>
      </c>
      <c r="C18" s="9">
        <v>165</v>
      </c>
      <c r="D18" s="9">
        <v>2284</v>
      </c>
      <c r="E18" s="9">
        <v>506</v>
      </c>
      <c r="F18" s="10">
        <v>114</v>
      </c>
      <c r="G18" s="10">
        <v>14</v>
      </c>
      <c r="H18" s="9">
        <v>79</v>
      </c>
      <c r="I18" s="9">
        <v>26</v>
      </c>
      <c r="J18" s="9">
        <v>1669</v>
      </c>
      <c r="K18" s="9">
        <v>227</v>
      </c>
      <c r="L18" s="9">
        <v>339</v>
      </c>
      <c r="M18" s="10">
        <v>259</v>
      </c>
    </row>
    <row r="19" spans="1:13" ht="30" customHeight="1" x14ac:dyDescent="0.15">
      <c r="A19" s="8" t="s">
        <v>11</v>
      </c>
      <c r="B19" s="9">
        <v>770</v>
      </c>
      <c r="C19" s="9">
        <v>133</v>
      </c>
      <c r="D19" s="9">
        <v>2517</v>
      </c>
      <c r="E19" s="9">
        <v>538</v>
      </c>
      <c r="F19" s="9">
        <v>119</v>
      </c>
      <c r="G19" s="9">
        <v>11</v>
      </c>
      <c r="H19" s="9">
        <v>100</v>
      </c>
      <c r="I19" s="9">
        <v>33</v>
      </c>
      <c r="J19" s="9">
        <v>1582</v>
      </c>
      <c r="K19" s="9">
        <v>207</v>
      </c>
      <c r="L19" s="9">
        <v>476</v>
      </c>
      <c r="M19" s="9">
        <v>262</v>
      </c>
    </row>
    <row r="20" spans="1:13" ht="30" customHeight="1" x14ac:dyDescent="0.15">
      <c r="A20" s="8" t="s">
        <v>12</v>
      </c>
      <c r="B20" s="9">
        <v>794</v>
      </c>
      <c r="C20" s="9">
        <v>110</v>
      </c>
      <c r="D20" s="9">
        <v>2664</v>
      </c>
      <c r="E20" s="9">
        <v>474</v>
      </c>
      <c r="F20" s="9">
        <v>104</v>
      </c>
      <c r="G20" s="9">
        <v>14</v>
      </c>
      <c r="H20" s="9">
        <v>79</v>
      </c>
      <c r="I20" s="9">
        <v>16</v>
      </c>
      <c r="J20" s="9">
        <v>1766</v>
      </c>
      <c r="K20" s="9">
        <v>185</v>
      </c>
      <c r="L20" s="9">
        <v>527</v>
      </c>
      <c r="M20" s="9">
        <v>293</v>
      </c>
    </row>
    <row r="21" spans="1:13" ht="30" customHeight="1" x14ac:dyDescent="0.15">
      <c r="A21" s="8" t="s">
        <v>13</v>
      </c>
      <c r="B21" s="9">
        <v>859</v>
      </c>
      <c r="C21" s="9">
        <v>131</v>
      </c>
      <c r="D21" s="9">
        <v>2842</v>
      </c>
      <c r="E21" s="9">
        <v>449</v>
      </c>
      <c r="F21" s="9">
        <v>112</v>
      </c>
      <c r="G21" s="9">
        <v>15</v>
      </c>
      <c r="H21" s="9">
        <v>92</v>
      </c>
      <c r="I21" s="9">
        <v>23</v>
      </c>
      <c r="J21" s="9">
        <v>1878</v>
      </c>
      <c r="K21" s="9">
        <v>173</v>
      </c>
      <c r="L21" s="9">
        <v>497</v>
      </c>
      <c r="M21" s="9">
        <v>280</v>
      </c>
    </row>
    <row r="22" spans="1:13" ht="30" customHeight="1" x14ac:dyDescent="0.15">
      <c r="A22" s="8" t="s">
        <v>14</v>
      </c>
      <c r="B22" s="10">
        <v>840</v>
      </c>
      <c r="C22" s="10">
        <v>90</v>
      </c>
      <c r="D22" s="10">
        <v>2640</v>
      </c>
      <c r="E22" s="10">
        <v>434</v>
      </c>
      <c r="F22" s="10">
        <v>122</v>
      </c>
      <c r="G22" s="10">
        <v>11</v>
      </c>
      <c r="H22" s="10">
        <v>97</v>
      </c>
      <c r="I22" s="10">
        <v>15</v>
      </c>
      <c r="J22" s="10">
        <v>1883</v>
      </c>
      <c r="K22" s="10">
        <v>197</v>
      </c>
      <c r="L22" s="10">
        <v>497</v>
      </c>
      <c r="M22" s="10">
        <v>297</v>
      </c>
    </row>
    <row r="23" spans="1:13" ht="30" customHeight="1" x14ac:dyDescent="0.15">
      <c r="A23" s="8" t="s">
        <v>15</v>
      </c>
      <c r="B23" s="10">
        <v>831</v>
      </c>
      <c r="C23" s="10">
        <v>93</v>
      </c>
      <c r="D23" s="10">
        <v>2472</v>
      </c>
      <c r="E23" s="10">
        <v>373</v>
      </c>
      <c r="F23" s="10">
        <v>98</v>
      </c>
      <c r="G23" s="10">
        <v>14</v>
      </c>
      <c r="H23" s="10">
        <v>93</v>
      </c>
      <c r="I23" s="10">
        <v>14</v>
      </c>
      <c r="J23" s="10">
        <v>1719</v>
      </c>
      <c r="K23" s="10">
        <v>150</v>
      </c>
      <c r="L23" s="10">
        <v>479</v>
      </c>
      <c r="M23" s="10">
        <v>252</v>
      </c>
    </row>
    <row r="24" spans="1:13" ht="30" customHeight="1" x14ac:dyDescent="0.15">
      <c r="A24" s="8" t="s">
        <v>16</v>
      </c>
      <c r="B24" s="10">
        <v>868</v>
      </c>
      <c r="C24" s="10">
        <v>101</v>
      </c>
      <c r="D24" s="10">
        <v>2116</v>
      </c>
      <c r="E24" s="10">
        <v>356</v>
      </c>
      <c r="F24" s="10">
        <v>87</v>
      </c>
      <c r="G24" s="10">
        <v>6</v>
      </c>
      <c r="H24" s="10">
        <v>104</v>
      </c>
      <c r="I24" s="10">
        <v>21</v>
      </c>
      <c r="J24" s="10">
        <v>1426</v>
      </c>
      <c r="K24" s="10">
        <v>144</v>
      </c>
      <c r="L24" s="10">
        <v>503</v>
      </c>
      <c r="M24" s="10">
        <v>242</v>
      </c>
    </row>
    <row r="25" spans="1:13" ht="30" customHeight="1" x14ac:dyDescent="0.15">
      <c r="A25" s="8" t="s">
        <v>17</v>
      </c>
      <c r="B25" s="10">
        <v>839</v>
      </c>
      <c r="C25" s="10">
        <v>117</v>
      </c>
      <c r="D25" s="10">
        <v>1622</v>
      </c>
      <c r="E25" s="10">
        <v>291</v>
      </c>
      <c r="F25" s="10">
        <v>103</v>
      </c>
      <c r="G25" s="10">
        <v>7</v>
      </c>
      <c r="H25" s="10">
        <v>85</v>
      </c>
      <c r="I25" s="10">
        <v>14</v>
      </c>
      <c r="J25" s="10">
        <v>852</v>
      </c>
      <c r="K25" s="10">
        <v>104</v>
      </c>
      <c r="L25" s="10">
        <v>564</v>
      </c>
      <c r="M25" s="10">
        <v>323</v>
      </c>
    </row>
    <row r="26" spans="1:13" ht="30" customHeight="1" x14ac:dyDescent="0.15">
      <c r="A26" s="8" t="s">
        <v>18</v>
      </c>
      <c r="B26" s="9">
        <v>850</v>
      </c>
      <c r="C26" s="9">
        <v>113</v>
      </c>
      <c r="D26" s="9">
        <v>1746</v>
      </c>
      <c r="E26" s="9">
        <v>307</v>
      </c>
      <c r="F26" s="10">
        <v>135</v>
      </c>
      <c r="G26" s="10">
        <v>1</v>
      </c>
      <c r="H26" s="9">
        <v>99</v>
      </c>
      <c r="I26" s="9">
        <v>15</v>
      </c>
      <c r="J26" s="9">
        <v>884</v>
      </c>
      <c r="K26" s="9">
        <v>86</v>
      </c>
      <c r="L26" s="10">
        <v>602</v>
      </c>
      <c r="M26" s="10">
        <v>276</v>
      </c>
    </row>
    <row r="27" spans="1:13" ht="30" customHeight="1" x14ac:dyDescent="0.15">
      <c r="A27" s="8" t="s">
        <v>19</v>
      </c>
      <c r="B27" s="9">
        <v>825</v>
      </c>
      <c r="C27" s="9">
        <v>114</v>
      </c>
      <c r="D27" s="9">
        <v>1865</v>
      </c>
      <c r="E27" s="9">
        <v>267</v>
      </c>
      <c r="F27" s="10">
        <v>109</v>
      </c>
      <c r="G27" s="10">
        <v>1</v>
      </c>
      <c r="H27" s="9">
        <v>130</v>
      </c>
      <c r="I27" s="9">
        <v>8</v>
      </c>
      <c r="J27" s="9">
        <v>1290</v>
      </c>
      <c r="K27" s="9">
        <v>119</v>
      </c>
      <c r="L27" s="10">
        <v>626</v>
      </c>
      <c r="M27" s="10">
        <v>300</v>
      </c>
    </row>
    <row r="28" spans="1:13" ht="37.5" customHeight="1" x14ac:dyDescent="0.15">
      <c r="A28" s="12" t="s">
        <v>26</v>
      </c>
      <c r="B28" s="12"/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3" t="s">
        <v>27</v>
      </c>
    </row>
    <row r="30" spans="1:13" x14ac:dyDescent="0.15">
      <c r="C30" s="14"/>
    </row>
    <row r="31" spans="1:13" x14ac:dyDescent="0.15">
      <c r="C31" s="14"/>
    </row>
    <row r="32" spans="1:13" ht="14.25" x14ac:dyDescent="0.15">
      <c r="C32" s="14"/>
      <c r="J32" s="15"/>
      <c r="K32" s="15"/>
      <c r="L32" s="15"/>
      <c r="M32" s="16"/>
    </row>
    <row r="34" spans="3:3" x14ac:dyDescent="0.15">
      <c r="C34" s="14"/>
    </row>
    <row r="35" spans="3:3" x14ac:dyDescent="0.15">
      <c r="C35" s="14"/>
    </row>
    <row r="36" spans="3:3" x14ac:dyDescent="0.15">
      <c r="C36" s="14"/>
    </row>
  </sheetData>
  <mergeCells count="15">
    <mergeCell ref="A28:J28"/>
    <mergeCell ref="L3:M3"/>
    <mergeCell ref="A16:A17"/>
    <mergeCell ref="B16:C16"/>
    <mergeCell ref="D16:E16"/>
    <mergeCell ref="F16:G16"/>
    <mergeCell ref="H16:I16"/>
    <mergeCell ref="J16:K16"/>
    <mergeCell ref="L16:M16"/>
    <mergeCell ref="A3:A4"/>
    <mergeCell ref="B3:C3"/>
    <mergeCell ref="D3:E3"/>
    <mergeCell ref="F3:G3"/>
    <mergeCell ref="H3:I3"/>
    <mergeCell ref="J3:K3"/>
  </mergeCells>
  <phoneticPr fontId="2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showGridLines="0" topLeftCell="A7" zoomScale="90" zoomScaleNormal="90" workbookViewId="0">
      <selection activeCell="F6" sqref="F6"/>
    </sheetView>
  </sheetViews>
  <sheetFormatPr defaultRowHeight="13.5" x14ac:dyDescent="0.15"/>
  <cols>
    <col min="1" max="1" width="11.25" style="11" customWidth="1"/>
    <col min="2" max="13" width="10" style="11" customWidth="1"/>
    <col min="14" max="25" width="8.125" style="11" customWidth="1"/>
    <col min="26" max="16384" width="9" style="11"/>
  </cols>
  <sheetData>
    <row r="1" spans="1:18" s="1" customFormat="1" ht="17.25" x14ac:dyDescent="0.15">
      <c r="A1" s="1" t="s">
        <v>28</v>
      </c>
    </row>
    <row r="2" spans="1:18" s="1" customFormat="1" ht="17.25" x14ac:dyDescent="0.15">
      <c r="K2" s="17"/>
      <c r="L2" s="17"/>
      <c r="M2" s="4" t="s">
        <v>29</v>
      </c>
      <c r="N2" s="3"/>
      <c r="O2" s="3"/>
      <c r="P2" s="3"/>
      <c r="Q2" s="3"/>
      <c r="R2" s="4"/>
    </row>
    <row r="3" spans="1:18" s="1" customFormat="1" ht="30" customHeight="1" x14ac:dyDescent="0.15">
      <c r="A3" s="18" t="s">
        <v>30</v>
      </c>
      <c r="B3" s="18" t="s">
        <v>31</v>
      </c>
      <c r="C3" s="18"/>
      <c r="D3" s="18"/>
      <c r="E3" s="18" t="s">
        <v>32</v>
      </c>
      <c r="F3" s="18"/>
      <c r="G3" s="18"/>
      <c r="H3" s="18" t="s">
        <v>33</v>
      </c>
      <c r="I3" s="18"/>
      <c r="J3" s="18"/>
      <c r="K3" s="18" t="s">
        <v>34</v>
      </c>
      <c r="L3" s="19"/>
      <c r="M3" s="19"/>
    </row>
    <row r="4" spans="1:18" s="1" customFormat="1" ht="30" customHeight="1" x14ac:dyDescent="0.15">
      <c r="A4" s="18"/>
      <c r="B4" s="20" t="s">
        <v>35</v>
      </c>
      <c r="C4" s="20" t="s">
        <v>36</v>
      </c>
      <c r="D4" s="20" t="s">
        <v>37</v>
      </c>
      <c r="E4" s="20" t="s">
        <v>35</v>
      </c>
      <c r="F4" s="20" t="s">
        <v>36</v>
      </c>
      <c r="G4" s="20" t="s">
        <v>37</v>
      </c>
      <c r="H4" s="20" t="s">
        <v>35</v>
      </c>
      <c r="I4" s="20" t="s">
        <v>36</v>
      </c>
      <c r="J4" s="20" t="s">
        <v>37</v>
      </c>
      <c r="K4" s="20" t="s">
        <v>35</v>
      </c>
      <c r="L4" s="20" t="s">
        <v>36</v>
      </c>
      <c r="M4" s="20" t="s">
        <v>37</v>
      </c>
    </row>
    <row r="5" spans="1:18" s="1" customFormat="1" ht="30" customHeight="1" x14ac:dyDescent="0.15">
      <c r="A5" s="20" t="s">
        <v>38</v>
      </c>
      <c r="B5" s="21">
        <f>E5+H5+K5+B18+E18+H18</f>
        <v>340</v>
      </c>
      <c r="C5" s="21">
        <f>F5+I5+L5+C18+F18+I18</f>
        <v>194</v>
      </c>
      <c r="D5" s="21">
        <f>G5+J5+M5+D18+G18+J18</f>
        <v>146</v>
      </c>
      <c r="E5" s="22">
        <f>SUM(F5:G5)</f>
        <v>1</v>
      </c>
      <c r="F5" s="22">
        <v>1</v>
      </c>
      <c r="G5" s="22">
        <v>0</v>
      </c>
      <c r="H5" s="21">
        <f>SUM(I5:J5)</f>
        <v>279</v>
      </c>
      <c r="I5" s="21">
        <v>158</v>
      </c>
      <c r="J5" s="21">
        <v>121</v>
      </c>
      <c r="K5" s="22">
        <f>SUM(L5+M5)</f>
        <v>14</v>
      </c>
      <c r="L5" s="21">
        <v>8</v>
      </c>
      <c r="M5" s="21">
        <v>6</v>
      </c>
    </row>
    <row r="6" spans="1:18" s="1" customFormat="1" ht="30" customHeight="1" x14ac:dyDescent="0.15">
      <c r="A6" s="20" t="s">
        <v>39</v>
      </c>
      <c r="B6" s="21">
        <f t="shared" ref="B6:B11" si="0">SUM(C6:D6)</f>
        <v>310</v>
      </c>
      <c r="C6" s="21">
        <f t="shared" ref="C6:D11" si="1">F6+I6+L6+C19+F19+I19</f>
        <v>185</v>
      </c>
      <c r="D6" s="21">
        <f t="shared" si="1"/>
        <v>125</v>
      </c>
      <c r="E6" s="22">
        <f>SUM(F6:G6)</f>
        <v>2</v>
      </c>
      <c r="F6" s="22">
        <v>2</v>
      </c>
      <c r="G6" s="22">
        <v>0</v>
      </c>
      <c r="H6" s="21">
        <f t="shared" ref="H6:H11" si="2">SUM(I6:J6)</f>
        <v>243</v>
      </c>
      <c r="I6" s="21">
        <v>143</v>
      </c>
      <c r="J6" s="21">
        <v>100</v>
      </c>
      <c r="K6" s="22">
        <f>SUM(L6+M6)</f>
        <v>15</v>
      </c>
      <c r="L6" s="21">
        <v>5</v>
      </c>
      <c r="M6" s="21">
        <v>10</v>
      </c>
    </row>
    <row r="7" spans="1:18" s="1" customFormat="1" ht="30" customHeight="1" x14ac:dyDescent="0.15">
      <c r="A7" s="20" t="s">
        <v>40</v>
      </c>
      <c r="B7" s="21">
        <f t="shared" si="0"/>
        <v>285</v>
      </c>
      <c r="C7" s="21">
        <f t="shared" si="1"/>
        <v>187</v>
      </c>
      <c r="D7" s="21">
        <f t="shared" si="1"/>
        <v>98</v>
      </c>
      <c r="E7" s="22">
        <f>SUM(F7:G7)</f>
        <v>1</v>
      </c>
      <c r="F7" s="22">
        <v>0</v>
      </c>
      <c r="G7" s="22">
        <v>1</v>
      </c>
      <c r="H7" s="21">
        <f t="shared" si="2"/>
        <v>247</v>
      </c>
      <c r="I7" s="21">
        <v>163</v>
      </c>
      <c r="J7" s="21">
        <v>84</v>
      </c>
      <c r="K7" s="22">
        <f>SUM(L7+M7)</f>
        <v>14</v>
      </c>
      <c r="L7" s="21">
        <v>9</v>
      </c>
      <c r="M7" s="21">
        <v>5</v>
      </c>
    </row>
    <row r="8" spans="1:18" s="1" customFormat="1" ht="30" customHeight="1" x14ac:dyDescent="0.15">
      <c r="A8" s="20" t="s">
        <v>41</v>
      </c>
      <c r="B8" s="21">
        <f t="shared" si="0"/>
        <v>298</v>
      </c>
      <c r="C8" s="21">
        <f t="shared" si="1"/>
        <v>174</v>
      </c>
      <c r="D8" s="21">
        <f t="shared" si="1"/>
        <v>124</v>
      </c>
      <c r="E8" s="22">
        <f>SUM(F8:G8)</f>
        <v>0</v>
      </c>
      <c r="F8" s="22">
        <v>0</v>
      </c>
      <c r="G8" s="22">
        <v>0</v>
      </c>
      <c r="H8" s="21">
        <f t="shared" si="2"/>
        <v>241</v>
      </c>
      <c r="I8" s="21">
        <v>144</v>
      </c>
      <c r="J8" s="21">
        <v>97</v>
      </c>
      <c r="K8" s="22">
        <f>SUM(L8+M8)</f>
        <v>22</v>
      </c>
      <c r="L8" s="21">
        <v>5</v>
      </c>
      <c r="M8" s="21">
        <v>17</v>
      </c>
    </row>
    <row r="9" spans="1:18" s="1" customFormat="1" ht="30" customHeight="1" x14ac:dyDescent="0.15">
      <c r="A9" s="20" t="s">
        <v>42</v>
      </c>
      <c r="B9" s="21">
        <f t="shared" si="0"/>
        <v>332</v>
      </c>
      <c r="C9" s="21">
        <f t="shared" si="1"/>
        <v>211</v>
      </c>
      <c r="D9" s="21">
        <f t="shared" si="1"/>
        <v>121</v>
      </c>
      <c r="E9" s="22">
        <f>SUM(F9:G9)</f>
        <v>0</v>
      </c>
      <c r="F9" s="22">
        <v>0</v>
      </c>
      <c r="G9" s="22">
        <v>0</v>
      </c>
      <c r="H9" s="21">
        <f t="shared" si="2"/>
        <v>268</v>
      </c>
      <c r="I9" s="21">
        <v>169</v>
      </c>
      <c r="J9" s="21">
        <v>99</v>
      </c>
      <c r="K9" s="22">
        <f>SUM(L9:M9)</f>
        <v>12</v>
      </c>
      <c r="L9" s="21">
        <v>6</v>
      </c>
      <c r="M9" s="21">
        <v>6</v>
      </c>
    </row>
    <row r="10" spans="1:18" s="1" customFormat="1" ht="30" customHeight="1" x14ac:dyDescent="0.15">
      <c r="A10" s="20" t="s">
        <v>43</v>
      </c>
      <c r="B10" s="21">
        <f t="shared" si="0"/>
        <v>276</v>
      </c>
      <c r="C10" s="21">
        <f t="shared" si="1"/>
        <v>174</v>
      </c>
      <c r="D10" s="21">
        <f t="shared" si="1"/>
        <v>102</v>
      </c>
      <c r="E10" s="22">
        <v>0</v>
      </c>
      <c r="F10" s="22">
        <v>0</v>
      </c>
      <c r="G10" s="22">
        <v>0</v>
      </c>
      <c r="H10" s="21">
        <f t="shared" si="2"/>
        <v>237</v>
      </c>
      <c r="I10" s="21">
        <v>150</v>
      </c>
      <c r="J10" s="21">
        <v>87</v>
      </c>
      <c r="K10" s="22">
        <f>SUM(L10:M10)</f>
        <v>12</v>
      </c>
      <c r="L10" s="21">
        <v>7</v>
      </c>
      <c r="M10" s="21">
        <v>5</v>
      </c>
    </row>
    <row r="11" spans="1:18" s="1" customFormat="1" ht="30" customHeight="1" x14ac:dyDescent="0.15">
      <c r="A11" s="20" t="s">
        <v>44</v>
      </c>
      <c r="B11" s="21">
        <f t="shared" si="0"/>
        <v>267</v>
      </c>
      <c r="C11" s="21">
        <f t="shared" si="1"/>
        <v>161</v>
      </c>
      <c r="D11" s="21">
        <f t="shared" si="1"/>
        <v>106</v>
      </c>
      <c r="E11" s="22">
        <f>SUM(F11:G11)</f>
        <v>1</v>
      </c>
      <c r="F11" s="22">
        <v>1</v>
      </c>
      <c r="G11" s="22">
        <v>0</v>
      </c>
      <c r="H11" s="21">
        <f t="shared" si="2"/>
        <v>228</v>
      </c>
      <c r="I11" s="21">
        <v>137</v>
      </c>
      <c r="J11" s="21">
        <v>91</v>
      </c>
      <c r="K11" s="22">
        <f>SUM(L11:M11)</f>
        <v>8</v>
      </c>
      <c r="L11" s="21">
        <v>1</v>
      </c>
      <c r="M11" s="21">
        <v>7</v>
      </c>
    </row>
    <row r="12" spans="1:18" s="1" customFormat="1" ht="30" customHeight="1" x14ac:dyDescent="0.15">
      <c r="A12" s="20" t="s">
        <v>45</v>
      </c>
      <c r="B12" s="21">
        <f>SUM(C12:D12)</f>
        <v>236</v>
      </c>
      <c r="C12" s="21">
        <f t="shared" ref="C12:D14" si="3">F12+I12+L12+C28+F28+I28</f>
        <v>140</v>
      </c>
      <c r="D12" s="21">
        <f t="shared" si="3"/>
        <v>96</v>
      </c>
      <c r="E12" s="22">
        <f>SUM(F12:G12)</f>
        <v>0</v>
      </c>
      <c r="F12" s="22">
        <v>0</v>
      </c>
      <c r="G12" s="22">
        <v>0</v>
      </c>
      <c r="H12" s="21">
        <f>SUM(I12:J12)</f>
        <v>231</v>
      </c>
      <c r="I12" s="21">
        <v>139</v>
      </c>
      <c r="J12" s="21">
        <v>92</v>
      </c>
      <c r="K12" s="22">
        <f>SUM(L12+M12)</f>
        <v>5</v>
      </c>
      <c r="L12" s="21">
        <v>1</v>
      </c>
      <c r="M12" s="21">
        <v>4</v>
      </c>
    </row>
    <row r="13" spans="1:18" s="1" customFormat="1" ht="30" customHeight="1" x14ac:dyDescent="0.15">
      <c r="A13" s="20" t="s">
        <v>46</v>
      </c>
      <c r="B13" s="21">
        <f>E13+H13+K13+B29+E29+H29</f>
        <v>200</v>
      </c>
      <c r="C13" s="21">
        <f t="shared" si="3"/>
        <v>133</v>
      </c>
      <c r="D13" s="21">
        <f t="shared" si="3"/>
        <v>67</v>
      </c>
      <c r="E13" s="22">
        <f>SUM(F13:G13)</f>
        <v>0</v>
      </c>
      <c r="F13" s="22">
        <v>0</v>
      </c>
      <c r="G13" s="22">
        <v>0</v>
      </c>
      <c r="H13" s="21">
        <f>SUM(I13:J13)</f>
        <v>195</v>
      </c>
      <c r="I13" s="21">
        <v>132</v>
      </c>
      <c r="J13" s="21">
        <v>63</v>
      </c>
      <c r="K13" s="22">
        <f>SUM(L13+M13)</f>
        <v>5</v>
      </c>
      <c r="L13" s="21">
        <v>1</v>
      </c>
      <c r="M13" s="21">
        <v>4</v>
      </c>
    </row>
    <row r="14" spans="1:18" s="1" customFormat="1" ht="30" customHeight="1" x14ac:dyDescent="0.15">
      <c r="A14" s="20" t="s">
        <v>47</v>
      </c>
      <c r="B14" s="21">
        <f>E14+H14+K14+B30+E30+H30</f>
        <v>197</v>
      </c>
      <c r="C14" s="21">
        <f t="shared" si="3"/>
        <v>113</v>
      </c>
      <c r="D14" s="21">
        <f t="shared" si="3"/>
        <v>84</v>
      </c>
      <c r="E14" s="22">
        <f>SUM(F14:G14)</f>
        <v>0</v>
      </c>
      <c r="F14" s="22">
        <v>0</v>
      </c>
      <c r="G14" s="22">
        <v>0</v>
      </c>
      <c r="H14" s="21">
        <f>SUM(I14:J14)</f>
        <v>184</v>
      </c>
      <c r="I14" s="21">
        <v>109</v>
      </c>
      <c r="J14" s="21">
        <v>75</v>
      </c>
      <c r="K14" s="22">
        <f>SUM(L14+M14)</f>
        <v>13</v>
      </c>
      <c r="L14" s="21">
        <v>4</v>
      </c>
      <c r="M14" s="21">
        <v>9</v>
      </c>
    </row>
    <row r="15" spans="1:18" s="1" customFormat="1" ht="15" customHeight="1" x14ac:dyDescent="0.15">
      <c r="K15" s="2"/>
      <c r="M15" s="3"/>
    </row>
    <row r="16" spans="1:18" ht="30" customHeight="1" x14ac:dyDescent="0.15">
      <c r="A16" s="18" t="s">
        <v>30</v>
      </c>
      <c r="B16" s="18" t="s">
        <v>48</v>
      </c>
      <c r="C16" s="18"/>
      <c r="D16" s="18"/>
      <c r="E16" s="18" t="s">
        <v>49</v>
      </c>
      <c r="F16" s="19"/>
      <c r="G16" s="19"/>
      <c r="H16" s="18" t="s">
        <v>50</v>
      </c>
      <c r="I16" s="18"/>
      <c r="J16" s="18"/>
    </row>
    <row r="17" spans="1:13" ht="30" customHeight="1" x14ac:dyDescent="0.15">
      <c r="A17" s="18"/>
      <c r="B17" s="20" t="s">
        <v>35</v>
      </c>
      <c r="C17" s="20" t="s">
        <v>36</v>
      </c>
      <c r="D17" s="20" t="s">
        <v>37</v>
      </c>
      <c r="E17" s="20" t="s">
        <v>35</v>
      </c>
      <c r="F17" s="20" t="s">
        <v>36</v>
      </c>
      <c r="G17" s="20" t="s">
        <v>37</v>
      </c>
      <c r="H17" s="20" t="s">
        <v>35</v>
      </c>
      <c r="I17" s="20" t="s">
        <v>36</v>
      </c>
      <c r="J17" s="20" t="s">
        <v>37</v>
      </c>
    </row>
    <row r="18" spans="1:13" ht="30" customHeight="1" x14ac:dyDescent="0.15">
      <c r="A18" s="20" t="s">
        <v>38</v>
      </c>
      <c r="B18" s="21">
        <f t="shared" ref="B18:B27" si="4">SUM(C18:D18)</f>
        <v>35</v>
      </c>
      <c r="C18" s="21">
        <v>22</v>
      </c>
      <c r="D18" s="21">
        <v>13</v>
      </c>
      <c r="E18" s="21">
        <f t="shared" ref="E18:E27" si="5">SUM(F18:G18)</f>
        <v>4</v>
      </c>
      <c r="F18" s="22">
        <v>2</v>
      </c>
      <c r="G18" s="22">
        <v>2</v>
      </c>
      <c r="H18" s="21">
        <f t="shared" ref="H18:H27" si="6">SUM(I18:J18)</f>
        <v>7</v>
      </c>
      <c r="I18" s="21">
        <v>3</v>
      </c>
      <c r="J18" s="21">
        <v>4</v>
      </c>
      <c r="M18" s="23"/>
    </row>
    <row r="19" spans="1:13" ht="30" customHeight="1" x14ac:dyDescent="0.15">
      <c r="A19" s="20" t="s">
        <v>39</v>
      </c>
      <c r="B19" s="21">
        <f t="shared" si="4"/>
        <v>37</v>
      </c>
      <c r="C19" s="21">
        <v>28</v>
      </c>
      <c r="D19" s="21">
        <v>9</v>
      </c>
      <c r="E19" s="21">
        <f t="shared" si="5"/>
        <v>0</v>
      </c>
      <c r="F19" s="22">
        <v>0</v>
      </c>
      <c r="G19" s="22">
        <v>0</v>
      </c>
      <c r="H19" s="21">
        <f t="shared" si="6"/>
        <v>13</v>
      </c>
      <c r="I19" s="21">
        <v>7</v>
      </c>
      <c r="J19" s="21">
        <v>6</v>
      </c>
    </row>
    <row r="20" spans="1:13" ht="30" customHeight="1" x14ac:dyDescent="0.15">
      <c r="A20" s="20" t="s">
        <v>40</v>
      </c>
      <c r="B20" s="21">
        <f t="shared" si="4"/>
        <v>15</v>
      </c>
      <c r="C20" s="21">
        <v>11</v>
      </c>
      <c r="D20" s="21">
        <v>4</v>
      </c>
      <c r="E20" s="21">
        <f t="shared" si="5"/>
        <v>2</v>
      </c>
      <c r="F20" s="22">
        <v>1</v>
      </c>
      <c r="G20" s="22">
        <v>1</v>
      </c>
      <c r="H20" s="21">
        <f t="shared" si="6"/>
        <v>6</v>
      </c>
      <c r="I20" s="21">
        <v>3</v>
      </c>
      <c r="J20" s="21">
        <v>3</v>
      </c>
    </row>
    <row r="21" spans="1:13" ht="30" customHeight="1" x14ac:dyDescent="0.15">
      <c r="A21" s="20" t="s">
        <v>41</v>
      </c>
      <c r="B21" s="21">
        <f t="shared" si="4"/>
        <v>27</v>
      </c>
      <c r="C21" s="21">
        <v>20</v>
      </c>
      <c r="D21" s="21">
        <v>7</v>
      </c>
      <c r="E21" s="21">
        <f t="shared" si="5"/>
        <v>1</v>
      </c>
      <c r="F21" s="22">
        <v>0</v>
      </c>
      <c r="G21" s="22">
        <v>1</v>
      </c>
      <c r="H21" s="21">
        <f t="shared" si="6"/>
        <v>7</v>
      </c>
      <c r="I21" s="21">
        <v>5</v>
      </c>
      <c r="J21" s="21">
        <v>2</v>
      </c>
    </row>
    <row r="22" spans="1:13" ht="30" customHeight="1" x14ac:dyDescent="0.15">
      <c r="A22" s="20" t="s">
        <v>42</v>
      </c>
      <c r="B22" s="21">
        <f t="shared" si="4"/>
        <v>40</v>
      </c>
      <c r="C22" s="21">
        <v>27</v>
      </c>
      <c r="D22" s="21">
        <v>13</v>
      </c>
      <c r="E22" s="21">
        <f t="shared" si="5"/>
        <v>0</v>
      </c>
      <c r="F22" s="22">
        <v>0</v>
      </c>
      <c r="G22" s="22">
        <v>0</v>
      </c>
      <c r="H22" s="21">
        <f t="shared" si="6"/>
        <v>12</v>
      </c>
      <c r="I22" s="21">
        <v>9</v>
      </c>
      <c r="J22" s="21">
        <v>3</v>
      </c>
    </row>
    <row r="23" spans="1:13" ht="30" customHeight="1" x14ac:dyDescent="0.15">
      <c r="A23" s="20" t="s">
        <v>43</v>
      </c>
      <c r="B23" s="21">
        <f t="shared" si="4"/>
        <v>21</v>
      </c>
      <c r="C23" s="21">
        <v>15</v>
      </c>
      <c r="D23" s="21">
        <v>6</v>
      </c>
      <c r="E23" s="21">
        <f t="shared" si="5"/>
        <v>0</v>
      </c>
      <c r="F23" s="22">
        <v>0</v>
      </c>
      <c r="G23" s="22">
        <v>0</v>
      </c>
      <c r="H23" s="21">
        <f t="shared" si="6"/>
        <v>6</v>
      </c>
      <c r="I23" s="21">
        <v>2</v>
      </c>
      <c r="J23" s="21">
        <v>4</v>
      </c>
    </row>
    <row r="24" spans="1:13" ht="30" customHeight="1" x14ac:dyDescent="0.15">
      <c r="A24" s="20" t="s">
        <v>44</v>
      </c>
      <c r="B24" s="21">
        <f t="shared" si="4"/>
        <v>18</v>
      </c>
      <c r="C24" s="21">
        <v>13</v>
      </c>
      <c r="D24" s="21">
        <v>5</v>
      </c>
      <c r="E24" s="21">
        <f t="shared" si="5"/>
        <v>1</v>
      </c>
      <c r="F24" s="22">
        <v>1</v>
      </c>
      <c r="G24" s="22">
        <v>0</v>
      </c>
      <c r="H24" s="21">
        <f t="shared" si="6"/>
        <v>11</v>
      </c>
      <c r="I24" s="21">
        <v>8</v>
      </c>
      <c r="J24" s="21">
        <v>3</v>
      </c>
    </row>
    <row r="25" spans="1:13" ht="30" customHeight="1" x14ac:dyDescent="0.15">
      <c r="A25" s="20" t="s">
        <v>45</v>
      </c>
      <c r="B25" s="21">
        <f t="shared" si="4"/>
        <v>16</v>
      </c>
      <c r="C25" s="21">
        <v>13</v>
      </c>
      <c r="D25" s="21">
        <v>3</v>
      </c>
      <c r="E25" s="21">
        <f t="shared" si="5"/>
        <v>0</v>
      </c>
      <c r="F25" s="22">
        <v>0</v>
      </c>
      <c r="G25" s="22">
        <v>0</v>
      </c>
      <c r="H25" s="21">
        <f t="shared" si="6"/>
        <v>4</v>
      </c>
      <c r="I25" s="21">
        <v>3</v>
      </c>
      <c r="J25" s="21">
        <v>1</v>
      </c>
    </row>
    <row r="26" spans="1:13" ht="30" customHeight="1" x14ac:dyDescent="0.15">
      <c r="A26" s="20" t="s">
        <v>46</v>
      </c>
      <c r="B26" s="21">
        <f t="shared" si="4"/>
        <v>27</v>
      </c>
      <c r="C26" s="21">
        <v>21</v>
      </c>
      <c r="D26" s="21">
        <v>6</v>
      </c>
      <c r="E26" s="21">
        <f t="shared" si="5"/>
        <v>0</v>
      </c>
      <c r="F26" s="22">
        <v>0</v>
      </c>
      <c r="G26" s="22">
        <v>0</v>
      </c>
      <c r="H26" s="21">
        <f t="shared" si="6"/>
        <v>13</v>
      </c>
      <c r="I26" s="21">
        <v>4</v>
      </c>
      <c r="J26" s="21">
        <v>9</v>
      </c>
    </row>
    <row r="27" spans="1:13" ht="30" customHeight="1" x14ac:dyDescent="0.15">
      <c r="A27" s="20" t="s">
        <v>47</v>
      </c>
      <c r="B27" s="21">
        <f t="shared" si="4"/>
        <v>17</v>
      </c>
      <c r="C27" s="21">
        <v>15</v>
      </c>
      <c r="D27" s="21">
        <v>2</v>
      </c>
      <c r="E27" s="21">
        <f t="shared" si="5"/>
        <v>0</v>
      </c>
      <c r="F27" s="22">
        <v>0</v>
      </c>
      <c r="G27" s="22">
        <v>0</v>
      </c>
      <c r="H27" s="21">
        <f t="shared" si="6"/>
        <v>20</v>
      </c>
      <c r="I27" s="21">
        <v>14</v>
      </c>
      <c r="J27" s="21">
        <v>6</v>
      </c>
    </row>
    <row r="28" spans="1:13" ht="60" customHeight="1" x14ac:dyDescent="0.15">
      <c r="A28" s="24" t="s">
        <v>51</v>
      </c>
      <c r="B28" s="24"/>
      <c r="C28" s="24"/>
      <c r="D28" s="24"/>
      <c r="E28" s="24"/>
      <c r="F28" s="24"/>
      <c r="G28" s="24"/>
      <c r="H28" s="24"/>
      <c r="I28" s="24"/>
      <c r="M28" s="25" t="s">
        <v>27</v>
      </c>
    </row>
    <row r="29" spans="1:13" ht="17.25" x14ac:dyDescent="0.15">
      <c r="M29" s="25"/>
    </row>
  </sheetData>
  <mergeCells count="10">
    <mergeCell ref="A28:I28"/>
    <mergeCell ref="A3:A4"/>
    <mergeCell ref="B3:D3"/>
    <mergeCell ref="E3:G3"/>
    <mergeCell ref="H3:J3"/>
    <mergeCell ref="K3:M3"/>
    <mergeCell ref="A16:A17"/>
    <mergeCell ref="B16:D16"/>
    <mergeCell ref="E16:G16"/>
    <mergeCell ref="H16:J16"/>
  </mergeCells>
  <phoneticPr fontId="2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showGridLines="0" zoomScaleNormal="100" workbookViewId="0">
      <selection activeCell="F6" sqref="F6"/>
    </sheetView>
  </sheetViews>
  <sheetFormatPr defaultRowHeight="13.5" x14ac:dyDescent="0.15"/>
  <cols>
    <col min="1" max="1" width="15" style="11" customWidth="1"/>
    <col min="2" max="2" width="14.375" style="11" customWidth="1"/>
    <col min="3" max="3" width="5" style="11" customWidth="1"/>
    <col min="4" max="4" width="14.375" style="11" customWidth="1"/>
    <col min="5" max="5" width="5" style="11" customWidth="1"/>
    <col min="6" max="6" width="14.375" style="11" customWidth="1"/>
    <col min="7" max="7" width="5" style="11" customWidth="1"/>
    <col min="8" max="8" width="14.375" style="11" customWidth="1"/>
    <col min="9" max="9" width="5" style="11" customWidth="1"/>
    <col min="10" max="10" width="14.375" style="11" customWidth="1"/>
    <col min="11" max="11" width="5" style="11" customWidth="1"/>
    <col min="12" max="12" width="14.375" style="11" customWidth="1"/>
    <col min="13" max="13" width="5" style="11" customWidth="1"/>
    <col min="14" max="15" width="13.125" style="11" customWidth="1"/>
    <col min="16" max="16384" width="9" style="11"/>
  </cols>
  <sheetData>
    <row r="1" spans="1:15" s="1" customFormat="1" ht="17.25" x14ac:dyDescent="0.15">
      <c r="A1" s="1" t="s">
        <v>52</v>
      </c>
    </row>
    <row r="2" spans="1:15" s="1" customFormat="1" ht="17.25" x14ac:dyDescent="0.15">
      <c r="F2" s="2"/>
      <c r="G2" s="2"/>
      <c r="J2" s="3"/>
      <c r="K2" s="3"/>
      <c r="L2" s="3"/>
      <c r="M2" s="3"/>
      <c r="N2" s="3"/>
      <c r="O2" s="4"/>
    </row>
    <row r="3" spans="1:15" s="1" customFormat="1" ht="52.5" customHeight="1" x14ac:dyDescent="0.15">
      <c r="A3" s="20" t="s">
        <v>53</v>
      </c>
      <c r="B3" s="26" t="s">
        <v>54</v>
      </c>
      <c r="C3" s="27" t="s">
        <v>55</v>
      </c>
      <c r="D3" s="26" t="s">
        <v>56</v>
      </c>
      <c r="E3" s="27" t="s">
        <v>57</v>
      </c>
      <c r="F3" s="26" t="s">
        <v>58</v>
      </c>
      <c r="G3" s="27" t="s">
        <v>59</v>
      </c>
      <c r="H3" s="26" t="s">
        <v>60</v>
      </c>
      <c r="I3" s="28" t="s">
        <v>61</v>
      </c>
      <c r="J3" s="26" t="s">
        <v>62</v>
      </c>
      <c r="K3" s="29" t="s">
        <v>63</v>
      </c>
      <c r="L3" s="30" t="s">
        <v>64</v>
      </c>
      <c r="M3" s="29" t="s">
        <v>65</v>
      </c>
    </row>
    <row r="4" spans="1:15" s="1" customFormat="1" ht="30" customHeight="1" x14ac:dyDescent="0.15">
      <c r="A4" s="20" t="s">
        <v>66</v>
      </c>
      <c r="B4" s="31">
        <v>51180</v>
      </c>
      <c r="C4" s="32"/>
      <c r="D4" s="31">
        <v>44607</v>
      </c>
      <c r="E4" s="32"/>
      <c r="F4" s="33">
        <v>12257</v>
      </c>
      <c r="G4" s="34"/>
      <c r="H4" s="35">
        <v>4306</v>
      </c>
      <c r="I4" s="35"/>
      <c r="J4" s="36">
        <f t="shared" ref="J4:J10" si="0">D4/B4</f>
        <v>0.87157092614302467</v>
      </c>
      <c r="K4" s="37" t="e">
        <f t="shared" ref="K4:K10" si="1">A4/#REF!</f>
        <v>#VALUE!</v>
      </c>
      <c r="L4" s="38">
        <f t="shared" ref="L4:L13" si="2">H4/F4</f>
        <v>0.35130945582116341</v>
      </c>
      <c r="M4" s="39"/>
      <c r="N4" s="40"/>
    </row>
    <row r="5" spans="1:15" s="1" customFormat="1" ht="30" customHeight="1" x14ac:dyDescent="0.15">
      <c r="A5" s="20" t="s">
        <v>67</v>
      </c>
      <c r="B5" s="31">
        <v>44472</v>
      </c>
      <c r="C5" s="32"/>
      <c r="D5" s="31">
        <v>48417</v>
      </c>
      <c r="E5" s="32"/>
      <c r="F5" s="33">
        <v>11063</v>
      </c>
      <c r="G5" s="34"/>
      <c r="H5" s="35">
        <v>4206</v>
      </c>
      <c r="I5" s="35"/>
      <c r="J5" s="36">
        <f t="shared" si="0"/>
        <v>1.0887075013491636</v>
      </c>
      <c r="K5" s="37" t="e">
        <f t="shared" si="1"/>
        <v>#VALUE!</v>
      </c>
      <c r="L5" s="38">
        <f t="shared" si="2"/>
        <v>0.3801862062731628</v>
      </c>
      <c r="M5" s="39"/>
      <c r="N5" s="40"/>
    </row>
    <row r="6" spans="1:15" s="1" customFormat="1" ht="30" customHeight="1" x14ac:dyDescent="0.15">
      <c r="A6" s="20" t="s">
        <v>68</v>
      </c>
      <c r="B6" s="31">
        <v>41133</v>
      </c>
      <c r="C6" s="32"/>
      <c r="D6" s="31">
        <v>51349</v>
      </c>
      <c r="E6" s="32"/>
      <c r="F6" s="33">
        <v>10284</v>
      </c>
      <c r="G6" s="34"/>
      <c r="H6" s="35">
        <v>3995</v>
      </c>
      <c r="I6" s="35"/>
      <c r="J6" s="36">
        <f t="shared" si="0"/>
        <v>1.2483650596844382</v>
      </c>
      <c r="K6" s="37" t="e">
        <f t="shared" si="1"/>
        <v>#VALUE!</v>
      </c>
      <c r="L6" s="38">
        <f t="shared" si="2"/>
        <v>0.38846752236483856</v>
      </c>
      <c r="M6" s="39"/>
      <c r="N6" s="40"/>
    </row>
    <row r="7" spans="1:15" s="1" customFormat="1" ht="30" customHeight="1" x14ac:dyDescent="0.15">
      <c r="A7" s="20" t="s">
        <v>69</v>
      </c>
      <c r="B7" s="31">
        <v>37660</v>
      </c>
      <c r="C7" s="32"/>
      <c r="D7" s="31">
        <v>55622</v>
      </c>
      <c r="E7" s="32"/>
      <c r="F7" s="33">
        <v>9428</v>
      </c>
      <c r="G7" s="34"/>
      <c r="H7" s="35">
        <v>3857</v>
      </c>
      <c r="I7" s="35"/>
      <c r="J7" s="36">
        <f t="shared" si="0"/>
        <v>1.4769516728624534</v>
      </c>
      <c r="K7" s="37" t="e">
        <f t="shared" si="1"/>
        <v>#VALUE!</v>
      </c>
      <c r="L7" s="38">
        <f t="shared" si="2"/>
        <v>0.40910055154857872</v>
      </c>
      <c r="M7" s="39"/>
      <c r="N7" s="40"/>
    </row>
    <row r="8" spans="1:15" s="1" customFormat="1" ht="30" customHeight="1" x14ac:dyDescent="0.15">
      <c r="A8" s="20" t="s">
        <v>14</v>
      </c>
      <c r="B8" s="31">
        <v>37292</v>
      </c>
      <c r="C8" s="32"/>
      <c r="D8" s="31">
        <v>60388</v>
      </c>
      <c r="E8" s="32"/>
      <c r="F8" s="33">
        <v>9313</v>
      </c>
      <c r="G8" s="34"/>
      <c r="H8" s="35">
        <v>3792</v>
      </c>
      <c r="I8" s="35"/>
      <c r="J8" s="36">
        <f t="shared" si="0"/>
        <v>1.6193285423147055</v>
      </c>
      <c r="K8" s="37" t="e">
        <f t="shared" si="1"/>
        <v>#VALUE!</v>
      </c>
      <c r="L8" s="38">
        <f t="shared" si="2"/>
        <v>0.40717276924728873</v>
      </c>
      <c r="M8" s="39"/>
    </row>
    <row r="9" spans="1:15" s="1" customFormat="1" ht="30" customHeight="1" x14ac:dyDescent="0.15">
      <c r="A9" s="20" t="s">
        <v>15</v>
      </c>
      <c r="B9" s="41">
        <v>35173</v>
      </c>
      <c r="C9" s="42"/>
      <c r="D9" s="41">
        <v>61289</v>
      </c>
      <c r="E9" s="42"/>
      <c r="F9" s="41">
        <v>8857</v>
      </c>
      <c r="G9" s="42"/>
      <c r="H9" s="43">
        <v>3527</v>
      </c>
      <c r="I9" s="43"/>
      <c r="J9" s="36">
        <f t="shared" si="0"/>
        <v>1.7425013504676883</v>
      </c>
      <c r="K9" s="37" t="e">
        <f t="shared" si="1"/>
        <v>#VALUE!</v>
      </c>
      <c r="L9" s="38">
        <f t="shared" si="2"/>
        <v>0.39821610025968163</v>
      </c>
      <c r="M9" s="39"/>
    </row>
    <row r="10" spans="1:15" s="1" customFormat="1" ht="30" customHeight="1" x14ac:dyDescent="0.15">
      <c r="A10" s="20" t="s">
        <v>16</v>
      </c>
      <c r="B10" s="41">
        <v>37047</v>
      </c>
      <c r="C10" s="42"/>
      <c r="D10" s="41">
        <v>53949</v>
      </c>
      <c r="E10" s="42"/>
      <c r="F10" s="41">
        <v>8915</v>
      </c>
      <c r="G10" s="42"/>
      <c r="H10" s="43">
        <v>3287</v>
      </c>
      <c r="I10" s="43"/>
      <c r="J10" s="36">
        <f t="shared" si="0"/>
        <v>1.4562312737873513</v>
      </c>
      <c r="K10" s="37" t="e">
        <f t="shared" si="1"/>
        <v>#VALUE!</v>
      </c>
      <c r="L10" s="38">
        <f t="shared" si="2"/>
        <v>0.36870443073471676</v>
      </c>
      <c r="M10" s="39"/>
    </row>
    <row r="11" spans="1:15" s="1" customFormat="1" ht="30" customHeight="1" x14ac:dyDescent="0.15">
      <c r="A11" s="20" t="s">
        <v>17</v>
      </c>
      <c r="B11" s="31">
        <v>40949</v>
      </c>
      <c r="C11" s="32"/>
      <c r="D11" s="31">
        <v>45512</v>
      </c>
      <c r="E11" s="32"/>
      <c r="F11" s="33">
        <v>9113</v>
      </c>
      <c r="G11" s="34"/>
      <c r="H11" s="35">
        <v>2959</v>
      </c>
      <c r="I11" s="35"/>
      <c r="J11" s="36">
        <v>1.1114312925834575</v>
      </c>
      <c r="K11" s="37" t="e">
        <v>#VALUE!</v>
      </c>
      <c r="L11" s="38">
        <f t="shared" si="2"/>
        <v>0.32470097662679687</v>
      </c>
      <c r="M11" s="39"/>
    </row>
    <row r="12" spans="1:15" s="1" customFormat="1" ht="30" customHeight="1" x14ac:dyDescent="0.15">
      <c r="A12" s="20" t="s">
        <v>18</v>
      </c>
      <c r="B12" s="41">
        <v>39932</v>
      </c>
      <c r="C12" s="42"/>
      <c r="D12" s="41">
        <v>55437</v>
      </c>
      <c r="E12" s="42"/>
      <c r="F12" s="41">
        <v>8571</v>
      </c>
      <c r="G12" s="42"/>
      <c r="H12" s="43">
        <v>3101</v>
      </c>
      <c r="I12" s="43"/>
      <c r="J12" s="36">
        <v>1.3882850846438946</v>
      </c>
      <c r="K12" s="37" t="e">
        <v>#VALUE!</v>
      </c>
      <c r="L12" s="38">
        <f t="shared" si="2"/>
        <v>0.36180142340450355</v>
      </c>
      <c r="M12" s="39"/>
    </row>
    <row r="13" spans="1:15" s="1" customFormat="1" ht="30" customHeight="1" x14ac:dyDescent="0.15">
      <c r="A13" s="20" t="s">
        <v>19</v>
      </c>
      <c r="B13" s="41">
        <v>38638</v>
      </c>
      <c r="C13" s="42"/>
      <c r="D13" s="41">
        <v>59753</v>
      </c>
      <c r="E13" s="42"/>
      <c r="F13" s="41">
        <v>8273</v>
      </c>
      <c r="G13" s="42"/>
      <c r="H13" s="43">
        <v>2795</v>
      </c>
      <c r="I13" s="43"/>
      <c r="J13" s="36">
        <v>1.53</v>
      </c>
      <c r="K13" s="37" t="e">
        <v>#VALUE!</v>
      </c>
      <c r="L13" s="38">
        <f t="shared" si="2"/>
        <v>0.33784600507675572</v>
      </c>
      <c r="M13" s="39"/>
    </row>
    <row r="14" spans="1:15" s="1" customFormat="1" ht="41.25" customHeight="1" x14ac:dyDescent="0.15">
      <c r="A14" s="24" t="s">
        <v>70</v>
      </c>
      <c r="B14" s="24"/>
      <c r="C14" s="24"/>
      <c r="D14" s="24"/>
      <c r="E14" s="24"/>
      <c r="F14" s="24"/>
      <c r="G14" s="24"/>
      <c r="H14" s="24"/>
      <c r="I14" s="24"/>
      <c r="J14" s="44"/>
      <c r="K14" s="44"/>
      <c r="M14" s="45" t="s">
        <v>27</v>
      </c>
    </row>
    <row r="15" spans="1:15" ht="13.5" customHeight="1" x14ac:dyDescent="0.1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</row>
    <row r="16" spans="1:15" ht="17.25" x14ac:dyDescent="0.15">
      <c r="M16" s="25"/>
    </row>
    <row r="17" spans="2:10" x14ac:dyDescent="0.15">
      <c r="B17" s="14"/>
    </row>
    <row r="18" spans="2:10" x14ac:dyDescent="0.15">
      <c r="J18" s="14" t="s">
        <v>71</v>
      </c>
    </row>
  </sheetData>
  <mergeCells count="61">
    <mergeCell ref="A14:I14"/>
    <mergeCell ref="B13:C13"/>
    <mergeCell ref="D13:E13"/>
    <mergeCell ref="F13:G13"/>
    <mergeCell ref="H13:I13"/>
    <mergeCell ref="J13:K13"/>
    <mergeCell ref="L13:M13"/>
    <mergeCell ref="B12:C12"/>
    <mergeCell ref="D12:E12"/>
    <mergeCell ref="F12:G12"/>
    <mergeCell ref="H12:I12"/>
    <mergeCell ref="J12:K12"/>
    <mergeCell ref="L12:M12"/>
    <mergeCell ref="B11:C11"/>
    <mergeCell ref="D11:E11"/>
    <mergeCell ref="F11:G11"/>
    <mergeCell ref="H11:I11"/>
    <mergeCell ref="J11:K11"/>
    <mergeCell ref="L11:M11"/>
    <mergeCell ref="B10:C10"/>
    <mergeCell ref="D10:E10"/>
    <mergeCell ref="F10:G10"/>
    <mergeCell ref="H10:I10"/>
    <mergeCell ref="J10:K10"/>
    <mergeCell ref="L10:M10"/>
    <mergeCell ref="B9:C9"/>
    <mergeCell ref="D9:E9"/>
    <mergeCell ref="F9:G9"/>
    <mergeCell ref="H9:I9"/>
    <mergeCell ref="J9:K9"/>
    <mergeCell ref="L9:M9"/>
    <mergeCell ref="B8:C8"/>
    <mergeCell ref="D8:E8"/>
    <mergeCell ref="F8:G8"/>
    <mergeCell ref="H8:I8"/>
    <mergeCell ref="J8:K8"/>
    <mergeCell ref="L8:M8"/>
    <mergeCell ref="B7:C7"/>
    <mergeCell ref="D7:E7"/>
    <mergeCell ref="F7:G7"/>
    <mergeCell ref="H7:I7"/>
    <mergeCell ref="J7:K7"/>
    <mergeCell ref="L7:M7"/>
    <mergeCell ref="B6:C6"/>
    <mergeCell ref="D6:E6"/>
    <mergeCell ref="F6:G6"/>
    <mergeCell ref="H6:I6"/>
    <mergeCell ref="J6:K6"/>
    <mergeCell ref="L6:M6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honeticPr fontId="2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GridLines="0" zoomScaleNormal="100" workbookViewId="0">
      <selection activeCell="F6" sqref="F6"/>
    </sheetView>
  </sheetViews>
  <sheetFormatPr defaultRowHeight="13.5" x14ac:dyDescent="0.15"/>
  <cols>
    <col min="1" max="4" width="16.25" style="14" customWidth="1"/>
    <col min="5" max="6" width="19.375" style="14" customWidth="1"/>
    <col min="7" max="7" width="16.25" style="14" customWidth="1"/>
    <col min="8" max="8" width="6.25" style="14" customWidth="1"/>
    <col min="9" max="13" width="13.125" style="14" customWidth="1"/>
    <col min="14" max="16384" width="9" style="14"/>
  </cols>
  <sheetData>
    <row r="1" spans="1:13" s="1" customFormat="1" ht="17.25" x14ac:dyDescent="0.15">
      <c r="A1" s="1" t="s">
        <v>72</v>
      </c>
    </row>
    <row r="2" spans="1:13" s="1" customFormat="1" ht="17.25" x14ac:dyDescent="0.15">
      <c r="E2" s="2"/>
      <c r="F2" s="2"/>
      <c r="G2" s="2"/>
      <c r="I2" s="3"/>
      <c r="J2" s="3"/>
      <c r="K2" s="3"/>
      <c r="L2" s="3"/>
      <c r="M2" s="4"/>
    </row>
    <row r="3" spans="1:13" s="1" customFormat="1" ht="52.5" customHeight="1" x14ac:dyDescent="0.15">
      <c r="A3" s="47" t="s">
        <v>53</v>
      </c>
      <c r="B3" s="48" t="s">
        <v>73</v>
      </c>
      <c r="C3" s="48" t="s">
        <v>74</v>
      </c>
      <c r="D3" s="49" t="s">
        <v>75</v>
      </c>
      <c r="E3" s="50" t="s">
        <v>76</v>
      </c>
      <c r="F3" s="51"/>
      <c r="G3" s="50" t="s">
        <v>77</v>
      </c>
      <c r="H3" s="52" t="s">
        <v>63</v>
      </c>
    </row>
    <row r="4" spans="1:13" s="1" customFormat="1" ht="52.5" customHeight="1" x14ac:dyDescent="0.15">
      <c r="A4" s="53"/>
      <c r="B4" s="54"/>
      <c r="C4" s="48"/>
      <c r="D4" s="55"/>
      <c r="E4" s="26" t="s">
        <v>78</v>
      </c>
      <c r="F4" s="56" t="s">
        <v>79</v>
      </c>
      <c r="G4" s="50"/>
      <c r="H4" s="57"/>
    </row>
    <row r="5" spans="1:13" s="1" customFormat="1" ht="30" customHeight="1" x14ac:dyDescent="0.15">
      <c r="A5" s="20" t="s">
        <v>66</v>
      </c>
      <c r="B5" s="58">
        <v>21390</v>
      </c>
      <c r="C5" s="58">
        <v>4721</v>
      </c>
      <c r="D5" s="59">
        <v>1560</v>
      </c>
      <c r="E5" s="60">
        <v>38.5</v>
      </c>
      <c r="F5" s="60">
        <v>36.200000000000003</v>
      </c>
      <c r="G5" s="61">
        <f t="shared" ref="G5:G14" si="0">D5/B5*100</f>
        <v>7.2931276297335206</v>
      </c>
      <c r="H5" s="62"/>
    </row>
    <row r="6" spans="1:13" s="1" customFormat="1" ht="30" customHeight="1" x14ac:dyDescent="0.15">
      <c r="A6" s="20" t="s">
        <v>67</v>
      </c>
      <c r="B6" s="58">
        <v>18624</v>
      </c>
      <c r="C6" s="58">
        <v>4273</v>
      </c>
      <c r="D6" s="59">
        <v>1485</v>
      </c>
      <c r="E6" s="60">
        <v>38.6</v>
      </c>
      <c r="F6" s="60">
        <v>35.299999999999997</v>
      </c>
      <c r="G6" s="61">
        <f t="shared" si="0"/>
        <v>7.973582474226804</v>
      </c>
      <c r="H6" s="63"/>
    </row>
    <row r="7" spans="1:13" s="1" customFormat="1" ht="30" customHeight="1" x14ac:dyDescent="0.15">
      <c r="A7" s="20" t="s">
        <v>68</v>
      </c>
      <c r="B7" s="58">
        <v>18364</v>
      </c>
      <c r="C7" s="58">
        <v>4340</v>
      </c>
      <c r="D7" s="59">
        <v>1683</v>
      </c>
      <c r="E7" s="60">
        <v>42.2</v>
      </c>
      <c r="F7" s="60">
        <v>42.1</v>
      </c>
      <c r="G7" s="61">
        <f t="shared" si="0"/>
        <v>9.1646700065345232</v>
      </c>
      <c r="H7" s="62"/>
    </row>
    <row r="8" spans="1:13" s="1" customFormat="1" ht="30" customHeight="1" x14ac:dyDescent="0.15">
      <c r="A8" s="20" t="s">
        <v>69</v>
      </c>
      <c r="B8" s="58">
        <v>17131</v>
      </c>
      <c r="C8" s="58">
        <v>4138</v>
      </c>
      <c r="D8" s="59">
        <v>1644</v>
      </c>
      <c r="E8" s="60">
        <v>43.9</v>
      </c>
      <c r="F8" s="60">
        <v>42.6</v>
      </c>
      <c r="G8" s="61">
        <f t="shared" si="0"/>
        <v>9.5966376743914541</v>
      </c>
      <c r="H8" s="62"/>
    </row>
    <row r="9" spans="1:13" s="1" customFormat="1" ht="30" customHeight="1" x14ac:dyDescent="0.15">
      <c r="A9" s="20" t="s">
        <v>14</v>
      </c>
      <c r="B9" s="58">
        <v>16717</v>
      </c>
      <c r="C9" s="58">
        <v>4032</v>
      </c>
      <c r="D9" s="59">
        <v>1637</v>
      </c>
      <c r="E9" s="60">
        <v>43.3</v>
      </c>
      <c r="F9" s="60">
        <v>43.2</v>
      </c>
      <c r="G9" s="64">
        <f t="shared" si="0"/>
        <v>9.7924268708500328</v>
      </c>
      <c r="H9" s="65"/>
    </row>
    <row r="10" spans="1:13" s="1" customFormat="1" ht="30" customHeight="1" x14ac:dyDescent="0.15">
      <c r="A10" s="20" t="s">
        <v>15</v>
      </c>
      <c r="B10" s="58">
        <v>16417</v>
      </c>
      <c r="C10" s="58">
        <v>4012</v>
      </c>
      <c r="D10" s="59">
        <v>1559</v>
      </c>
      <c r="E10" s="66">
        <v>45.3</v>
      </c>
      <c r="F10" s="66">
        <v>44.2</v>
      </c>
      <c r="G10" s="64">
        <f t="shared" si="0"/>
        <v>9.4962538831698851</v>
      </c>
      <c r="H10" s="65"/>
    </row>
    <row r="11" spans="1:13" s="1" customFormat="1" ht="30" customHeight="1" x14ac:dyDescent="0.15">
      <c r="A11" s="20" t="s">
        <v>16</v>
      </c>
      <c r="B11" s="58">
        <v>17847</v>
      </c>
      <c r="C11" s="58">
        <v>4117</v>
      </c>
      <c r="D11" s="59">
        <v>1434</v>
      </c>
      <c r="E11" s="66">
        <v>46.2</v>
      </c>
      <c r="F11" s="66">
        <v>43.6</v>
      </c>
      <c r="G11" s="64">
        <f t="shared" si="0"/>
        <v>8.0349638594721799</v>
      </c>
      <c r="H11" s="65"/>
    </row>
    <row r="12" spans="1:13" s="1" customFormat="1" ht="30" customHeight="1" x14ac:dyDescent="0.15">
      <c r="A12" s="20" t="s">
        <v>17</v>
      </c>
      <c r="B12" s="58">
        <v>21434</v>
      </c>
      <c r="C12" s="58">
        <v>4511</v>
      </c>
      <c r="D12" s="59">
        <v>1380</v>
      </c>
      <c r="E12" s="60">
        <v>50.6</v>
      </c>
      <c r="F12" s="60">
        <v>51.5</v>
      </c>
      <c r="G12" s="64">
        <f t="shared" si="0"/>
        <v>6.4383689465335445</v>
      </c>
      <c r="H12" s="65"/>
    </row>
    <row r="13" spans="1:13" s="1" customFormat="1" ht="30" customHeight="1" x14ac:dyDescent="0.15">
      <c r="A13" s="20" t="s">
        <v>18</v>
      </c>
      <c r="B13" s="58">
        <v>21194</v>
      </c>
      <c r="C13" s="58">
        <v>4332</v>
      </c>
      <c r="D13" s="59">
        <v>1419</v>
      </c>
      <c r="E13" s="66">
        <v>51.6</v>
      </c>
      <c r="F13" s="66">
        <v>49.7</v>
      </c>
      <c r="G13" s="64">
        <f t="shared" si="0"/>
        <v>6.6952911201283385</v>
      </c>
      <c r="H13" s="65"/>
    </row>
    <row r="14" spans="1:13" s="1" customFormat="1" ht="30" customHeight="1" x14ac:dyDescent="0.15">
      <c r="A14" s="20" t="s">
        <v>19</v>
      </c>
      <c r="B14" s="58">
        <v>20706</v>
      </c>
      <c r="C14" s="58">
        <v>4316</v>
      </c>
      <c r="D14" s="59">
        <v>1385</v>
      </c>
      <c r="E14" s="66">
        <v>52.3</v>
      </c>
      <c r="F14" s="66">
        <v>52.6</v>
      </c>
      <c r="G14" s="64">
        <f t="shared" si="0"/>
        <v>6.6888824495315369</v>
      </c>
      <c r="H14" s="65"/>
    </row>
    <row r="15" spans="1:13" s="1" customFormat="1" ht="82.5" customHeight="1" x14ac:dyDescent="0.15">
      <c r="A15" s="67" t="s">
        <v>80</v>
      </c>
      <c r="B15" s="67"/>
      <c r="C15" s="67"/>
      <c r="D15" s="67"/>
      <c r="E15" s="67"/>
      <c r="F15" s="45"/>
      <c r="G15" s="45"/>
      <c r="H15" s="45" t="s">
        <v>27</v>
      </c>
    </row>
  </sheetData>
  <mergeCells count="18">
    <mergeCell ref="G10:H10"/>
    <mergeCell ref="G11:H11"/>
    <mergeCell ref="G12:H12"/>
    <mergeCell ref="G13:H13"/>
    <mergeCell ref="G14:H14"/>
    <mergeCell ref="A15:E15"/>
    <mergeCell ref="H3:H4"/>
    <mergeCell ref="G5:H5"/>
    <mergeCell ref="G6:H6"/>
    <mergeCell ref="G7:H7"/>
    <mergeCell ref="G8:H8"/>
    <mergeCell ref="G9:H9"/>
    <mergeCell ref="A3:A4"/>
    <mergeCell ref="B3:B4"/>
    <mergeCell ref="C3:C4"/>
    <mergeCell ref="D3:D4"/>
    <mergeCell ref="E3:F3"/>
    <mergeCell ref="G3:G4"/>
  </mergeCells>
  <phoneticPr fontId="2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zoomScaleNormal="100" workbookViewId="0">
      <selection activeCell="F6" sqref="F6"/>
    </sheetView>
  </sheetViews>
  <sheetFormatPr defaultRowHeight="13.5" x14ac:dyDescent="0.15"/>
  <cols>
    <col min="1" max="1" width="13.75" style="14" customWidth="1"/>
    <col min="2" max="3" width="12.5" style="14" customWidth="1"/>
    <col min="4" max="10" width="13.125" style="14" customWidth="1"/>
    <col min="11" max="16384" width="9" style="14"/>
  </cols>
  <sheetData>
    <row r="1" spans="1:10" s="1" customFormat="1" ht="17.25" x14ac:dyDescent="0.15">
      <c r="A1" s="1" t="s">
        <v>81</v>
      </c>
    </row>
    <row r="2" spans="1:10" s="1" customFormat="1" ht="17.25" x14ac:dyDescent="0.15">
      <c r="C2" s="2"/>
      <c r="E2" s="3"/>
      <c r="F2" s="3"/>
      <c r="G2" s="3"/>
      <c r="H2" s="3"/>
      <c r="I2" s="3"/>
      <c r="J2" s="4"/>
    </row>
    <row r="3" spans="1:10" s="1" customFormat="1" ht="52.5" customHeight="1" x14ac:dyDescent="0.15">
      <c r="A3" s="20" t="s">
        <v>53</v>
      </c>
      <c r="B3" s="56" t="s">
        <v>82</v>
      </c>
      <c r="C3" s="56" t="s">
        <v>83</v>
      </c>
    </row>
    <row r="4" spans="1:10" s="1" customFormat="1" ht="30" customHeight="1" x14ac:dyDescent="0.15">
      <c r="A4" s="20" t="s">
        <v>84</v>
      </c>
      <c r="B4" s="58">
        <v>2087</v>
      </c>
      <c r="C4" s="58">
        <v>27286</v>
      </c>
    </row>
    <row r="5" spans="1:10" s="1" customFormat="1" ht="30" customHeight="1" x14ac:dyDescent="0.15">
      <c r="A5" s="20" t="s">
        <v>85</v>
      </c>
      <c r="B5" s="58">
        <v>2227</v>
      </c>
      <c r="C5" s="58">
        <v>27710</v>
      </c>
    </row>
    <row r="6" spans="1:10" s="1" customFormat="1" ht="30" customHeight="1" x14ac:dyDescent="0.15">
      <c r="A6" s="20" t="s">
        <v>86</v>
      </c>
      <c r="B6" s="58">
        <v>2215</v>
      </c>
      <c r="C6" s="58">
        <v>28108</v>
      </c>
    </row>
    <row r="7" spans="1:10" s="1" customFormat="1" ht="30" customHeight="1" x14ac:dyDescent="0.15">
      <c r="A7" s="20" t="s">
        <v>66</v>
      </c>
      <c r="B7" s="58">
        <v>2295</v>
      </c>
      <c r="C7" s="58">
        <v>27828</v>
      </c>
    </row>
    <row r="8" spans="1:10" s="1" customFormat="1" ht="30" customHeight="1" x14ac:dyDescent="0.15">
      <c r="A8" s="20" t="s">
        <v>67</v>
      </c>
      <c r="B8" s="58">
        <v>2209</v>
      </c>
      <c r="C8" s="58">
        <v>26215</v>
      </c>
    </row>
    <row r="9" spans="1:10" s="1" customFormat="1" ht="30" customHeight="1" x14ac:dyDescent="0.15">
      <c r="A9" s="20" t="s">
        <v>68</v>
      </c>
      <c r="B9" s="58">
        <v>2176</v>
      </c>
      <c r="C9" s="58">
        <v>25809</v>
      </c>
    </row>
    <row r="10" spans="1:10" s="1" customFormat="1" ht="30" customHeight="1" x14ac:dyDescent="0.15">
      <c r="A10" s="20" t="s">
        <v>69</v>
      </c>
      <c r="B10" s="58">
        <v>1970</v>
      </c>
      <c r="C10" s="58">
        <v>26174</v>
      </c>
    </row>
    <row r="11" spans="1:10" s="1" customFormat="1" ht="30" customHeight="1" x14ac:dyDescent="0.15">
      <c r="A11" s="20" t="s">
        <v>14</v>
      </c>
      <c r="B11" s="58">
        <v>2019</v>
      </c>
      <c r="C11" s="58">
        <v>22094</v>
      </c>
    </row>
    <row r="12" spans="1:10" s="1" customFormat="1" ht="30" customHeight="1" x14ac:dyDescent="0.15">
      <c r="A12" s="68" t="s">
        <v>87</v>
      </c>
      <c r="B12" s="68"/>
    </row>
    <row r="13" spans="1:10" ht="17.25" x14ac:dyDescent="0.15">
      <c r="C13" s="25" t="s">
        <v>88</v>
      </c>
    </row>
  </sheetData>
  <phoneticPr fontId="2"/>
  <pageMargins left="0.7" right="0.7" top="0.75" bottom="0.75" header="0.3" footer="0.3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topLeftCell="A7" zoomScaleNormal="100" workbookViewId="0">
      <selection activeCell="F6" sqref="F6"/>
    </sheetView>
  </sheetViews>
  <sheetFormatPr defaultRowHeight="13.5" x14ac:dyDescent="0.15"/>
  <cols>
    <col min="1" max="1" width="13.75" style="14" customWidth="1"/>
    <col min="2" max="3" width="12.5" style="14" customWidth="1"/>
    <col min="4" max="10" width="13.125" style="14" customWidth="1"/>
    <col min="11" max="16384" width="9" style="14"/>
  </cols>
  <sheetData>
    <row r="1" spans="1:10" s="1" customFormat="1" ht="17.25" x14ac:dyDescent="0.15">
      <c r="A1" s="1" t="s">
        <v>89</v>
      </c>
    </row>
    <row r="2" spans="1:10" s="1" customFormat="1" ht="17.25" x14ac:dyDescent="0.15">
      <c r="C2" s="2"/>
      <c r="E2" s="3"/>
      <c r="F2" s="3"/>
      <c r="G2" s="3"/>
      <c r="H2" s="3"/>
      <c r="I2" s="3"/>
      <c r="J2" s="4"/>
    </row>
    <row r="3" spans="1:10" s="1" customFormat="1" ht="52.5" customHeight="1" x14ac:dyDescent="0.15">
      <c r="A3" s="20" t="s">
        <v>53</v>
      </c>
      <c r="B3" s="56" t="s">
        <v>82</v>
      </c>
      <c r="C3" s="56" t="s">
        <v>83</v>
      </c>
    </row>
    <row r="4" spans="1:10" s="1" customFormat="1" ht="30" customHeight="1" x14ac:dyDescent="0.15">
      <c r="A4" s="20" t="s">
        <v>90</v>
      </c>
      <c r="B4" s="58">
        <v>2211</v>
      </c>
      <c r="C4" s="58">
        <v>26470</v>
      </c>
    </row>
    <row r="5" spans="1:10" s="1" customFormat="1" ht="30" customHeight="1" x14ac:dyDescent="0.15">
      <c r="A5" s="20" t="s">
        <v>91</v>
      </c>
      <c r="B5" s="58">
        <v>2356</v>
      </c>
      <c r="C5" s="58">
        <v>29679</v>
      </c>
    </row>
    <row r="6" spans="1:10" s="1" customFormat="1" ht="30" customHeight="1" x14ac:dyDescent="0.15">
      <c r="A6" s="20" t="s">
        <v>92</v>
      </c>
      <c r="B6" s="58">
        <v>2319</v>
      </c>
      <c r="C6" s="58">
        <v>29738</v>
      </c>
    </row>
    <row r="7" spans="1:10" s="1" customFormat="1" ht="30" customHeight="1" x14ac:dyDescent="0.15">
      <c r="A7" s="20" t="s">
        <v>38</v>
      </c>
      <c r="B7" s="58">
        <v>2294</v>
      </c>
      <c r="C7" s="58">
        <v>30978</v>
      </c>
    </row>
    <row r="8" spans="1:10" s="1" customFormat="1" ht="30" customHeight="1" x14ac:dyDescent="0.15">
      <c r="A8" s="20" t="s">
        <v>39</v>
      </c>
      <c r="B8" s="58">
        <v>2093</v>
      </c>
      <c r="C8" s="58">
        <v>26674</v>
      </c>
    </row>
    <row r="9" spans="1:10" s="1" customFormat="1" ht="30" customHeight="1" x14ac:dyDescent="0.15">
      <c r="A9" s="20" t="s">
        <v>40</v>
      </c>
      <c r="B9" s="58">
        <v>2117</v>
      </c>
      <c r="C9" s="58">
        <v>28783</v>
      </c>
    </row>
    <row r="10" spans="1:10" s="1" customFormat="1" ht="30" customHeight="1" x14ac:dyDescent="0.15">
      <c r="A10" s="20" t="s">
        <v>41</v>
      </c>
      <c r="B10" s="58">
        <v>2088</v>
      </c>
      <c r="C10" s="58">
        <v>29251</v>
      </c>
    </row>
    <row r="11" spans="1:10" s="1" customFormat="1" ht="30" customHeight="1" x14ac:dyDescent="0.15">
      <c r="A11" s="20" t="s">
        <v>42</v>
      </c>
      <c r="B11" s="58">
        <v>1924</v>
      </c>
      <c r="C11" s="58">
        <v>22733</v>
      </c>
    </row>
    <row r="12" spans="1:10" s="1" customFormat="1" ht="30" customHeight="1" x14ac:dyDescent="0.15">
      <c r="A12" s="69" t="s">
        <v>87</v>
      </c>
      <c r="B12" s="70"/>
    </row>
    <row r="13" spans="1:10" ht="17.25" x14ac:dyDescent="0.15">
      <c r="C13" s="25" t="s">
        <v>93</v>
      </c>
    </row>
  </sheetData>
  <phoneticPr fontId="2"/>
  <pageMargins left="0.7" right="0.7" top="0.75" bottom="0.75" header="0.3" footer="0.3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P68-69(1)</vt:lpstr>
      <vt:lpstr>P68-69(2)</vt:lpstr>
      <vt:lpstr>P70(1)</vt:lpstr>
      <vt:lpstr>P70(2)</vt:lpstr>
      <vt:lpstr>P70(3)</vt:lpstr>
      <vt:lpstr>P70(4)</vt:lpstr>
      <vt:lpstr>'P68-69(1)'!Print_Titles</vt:lpstr>
      <vt:lpstr>'P68-69(2)'!Print_Titles</vt:lpstr>
    </vt:vector>
  </TitlesOfParts>
  <Company>諏訪広域総合情報センタ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矢崎　倫</dc:creator>
  <cp:lastModifiedBy>矢崎　倫</cp:lastModifiedBy>
  <dcterms:created xsi:type="dcterms:W3CDTF">2024-04-09T00:24:53Z</dcterms:created>
  <dcterms:modified xsi:type="dcterms:W3CDTF">2024-04-09T00:25:06Z</dcterms:modified>
</cp:coreProperties>
</file>